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665" yWindow="-15" windowWidth="7710" windowHeight="8175"/>
  </bookViews>
  <sheets>
    <sheet name="Printout 1" sheetId="2" r:id="rId1"/>
    <sheet name="Printout 2" sheetId="3" r:id="rId2"/>
    <sheet name="Chart1 - Printout 3" sheetId="4" r:id="rId3"/>
  </sheets>
  <definedNames>
    <definedName name="_xlnm._FilterDatabase" localSheetId="0" hidden="1">'Printout 1'!$A$3:$D$144</definedName>
    <definedName name="_xlnm._FilterDatabase" localSheetId="1" hidden="1">'Printout 2'!$A$3:$D$144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3" l="1"/>
  <c r="G8" i="3"/>
  <c r="G7" i="3"/>
  <c r="G17" i="3"/>
  <c r="G16" i="3"/>
  <c r="G15" i="3"/>
  <c r="G24" i="3"/>
  <c r="G23" i="3"/>
  <c r="G22" i="3"/>
  <c r="G21" i="3"/>
  <c r="G20" i="3"/>
  <c r="J14" i="3"/>
  <c r="G14" i="3"/>
  <c r="J13" i="3"/>
  <c r="G13" i="3"/>
  <c r="G12" i="3"/>
  <c r="J10" i="3"/>
  <c r="J9" i="3"/>
  <c r="G6" i="3"/>
  <c r="J5" i="3"/>
  <c r="G5" i="3"/>
  <c r="J4" i="3"/>
  <c r="G4" i="3"/>
  <c r="J14" i="2" l="1"/>
  <c r="J13" i="2"/>
  <c r="J9" i="2"/>
  <c r="J10" i="2"/>
  <c r="J5" i="2"/>
  <c r="J4" i="2"/>
  <c r="G25" i="2"/>
  <c r="G24" i="2"/>
  <c r="G23" i="2"/>
  <c r="G22" i="2"/>
  <c r="G21" i="2"/>
  <c r="G20" i="2"/>
  <c r="G17" i="2"/>
  <c r="G16" i="2"/>
  <c r="G15" i="2"/>
  <c r="G14" i="2"/>
  <c r="G12" i="2"/>
  <c r="G13" i="2"/>
  <c r="G6" i="2"/>
  <c r="G5" i="2"/>
  <c r="G4" i="2"/>
  <c r="G9" i="2"/>
  <c r="G8" i="2"/>
  <c r="G7" i="2"/>
</calcChain>
</file>

<file path=xl/sharedStrings.xml><?xml version="1.0" encoding="utf-8"?>
<sst xmlns="http://schemas.openxmlformats.org/spreadsheetml/2006/main" count="632" uniqueCount="20">
  <si>
    <t>Date</t>
  </si>
  <si>
    <t>Type</t>
  </si>
  <si>
    <t>Description</t>
  </si>
  <si>
    <t>Amount</t>
  </si>
  <si>
    <t>2-Year Total of Expenses</t>
  </si>
  <si>
    <t>2-Year Total Expenses by Type</t>
  </si>
  <si>
    <t>Fixed</t>
  </si>
  <si>
    <t>Rent</t>
  </si>
  <si>
    <t>Loan Payment</t>
  </si>
  <si>
    <t>Variable</t>
  </si>
  <si>
    <t>Supplies</t>
  </si>
  <si>
    <t>Payroll</t>
  </si>
  <si>
    <t>2014 Expenses by Type</t>
  </si>
  <si>
    <t>Utilities</t>
  </si>
  <si>
    <t>2014 Expenses</t>
  </si>
  <si>
    <t>2015 Expenses by Type</t>
  </si>
  <si>
    <t>2015 Expenses</t>
  </si>
  <si>
    <t>Equipment</t>
  </si>
  <si>
    <t xml:space="preserve">Rent </t>
  </si>
  <si>
    <t>Expenses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</si>
</sst>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&quot;$&quot;#,##0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8"/>
      <color theme="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/>
  </cellStyleXfs>
  <cellXfs count="10">
    <xf numFmtId="0" fontId="0" fillId="0" borderId="0" xfId="0"/>
    <xf numFmtId="0" fontId="2" fillId="0" borderId="0" xfId="0" applyFont="1"/>
    <xf numFmtId="17" fontId="0" fillId="0" borderId="0" xfId="0" applyNumberFormat="1"/>
    <xf numFmtId="8" fontId="0" fillId="0" borderId="0" xfId="0" applyNumberFormat="1"/>
    <xf numFmtId="0" fontId="0" fillId="0" borderId="0" xfId="0" applyAlignment="1">
      <alignment horizontal="right"/>
    </xf>
    <xf numFmtId="0" fontId="2" fillId="0" borderId="0" xfId="0" applyFont="1" applyAlignment="1">
      <alignment horizontal="left"/>
    </xf>
    <xf numFmtId="164" fontId="0" fillId="0" borderId="0" xfId="1" applyNumberFormat="1" applyFont="1" applyAlignment="1">
      <alignment horizontal="right"/>
    </xf>
    <xf numFmtId="164" fontId="0" fillId="0" borderId="0" xfId="0" applyNumberFormat="1"/>
    <xf numFmtId="164" fontId="0" fillId="0" borderId="0" xfId="1" applyNumberFormat="1" applyFont="1"/>
    <xf numFmtId="0" fontId="3" fillId="2" borderId="0" xfId="0" applyFont="1" applyFill="1" applyAlignment="1">
      <alignment horizontal="center"/>
    </xf>
  </cellXfs>
  <cellStyles count="3">
    <cellStyle name="Currency" xfId="1" builtinId="4"/>
    <cellStyle name="Normal" xfId="0" builtinId="0"/>
    <cellStyle name="Wrkst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800" b="1" i="0" u="none" strike="noStrike" baseline="0">
                <a:effectLst/>
              </a:rPr>
              <a:t>2-Year Total of Expenses</a:t>
            </a:r>
            <a:endParaRPr lang="en-US"/>
          </a:p>
        </c:rich>
      </c:tx>
      <c:layout/>
      <c:overlay val="0"/>
    </c:title>
    <c:autoTitleDeleted val="0"/>
    <c:view3D>
      <c:rotX val="30"/>
      <c:rotY val="176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2"/>
            <c:bubble3D val="0"/>
            <c:explosion val="3"/>
          </c:dPt>
          <c:dLbls>
            <c:dLbl>
              <c:idx val="1"/>
              <c:layout>
                <c:manualLayout>
                  <c:x val="-9.5467435755816496E-2"/>
                  <c:y val="3.027423783718854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2"/>
              <c:layout>
                <c:manualLayout>
                  <c:x val="-6.2143584533131783E-2"/>
                  <c:y val="-5.5789615512825928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3"/>
              <c:layout>
                <c:manualLayout>
                  <c:x val="-6.4884398997987766E-3"/>
                  <c:y val="9.80831093274676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4"/>
              <c:layout>
                <c:manualLayout>
                  <c:x val="2.8844995868014558E-2"/>
                  <c:y val="5.1560329686637534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dLbl>
              <c:idx val="5"/>
              <c:layout>
                <c:manualLayout>
                  <c:x val="3.1514463794717611E-2"/>
                  <c:y val="8.8792758003436431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</c:dLbl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'Printout 1'!$F$4:$F$9</c:f>
              <c:strCache>
                <c:ptCount val="6"/>
                <c:pt idx="0">
                  <c:v>Rent</c:v>
                </c:pt>
                <c:pt idx="1">
                  <c:v>Loan Payment</c:v>
                </c:pt>
                <c:pt idx="2">
                  <c:v>Supplies</c:v>
                </c:pt>
                <c:pt idx="3">
                  <c:v>Equipment</c:v>
                </c:pt>
                <c:pt idx="4">
                  <c:v>Payroll</c:v>
                </c:pt>
                <c:pt idx="5">
                  <c:v>Utilities</c:v>
                </c:pt>
              </c:strCache>
            </c:strRef>
          </c:cat>
          <c:val>
            <c:numRef>
              <c:f>'Printout 1'!$G$4:$G$9</c:f>
              <c:numCache>
                <c:formatCode>"$"#,##0</c:formatCode>
                <c:ptCount val="6"/>
                <c:pt idx="0">
                  <c:v>19950</c:v>
                </c:pt>
                <c:pt idx="1">
                  <c:v>30600</c:v>
                </c:pt>
                <c:pt idx="2">
                  <c:v>5125521</c:v>
                </c:pt>
                <c:pt idx="3">
                  <c:v>823720</c:v>
                </c:pt>
                <c:pt idx="4">
                  <c:v>657227</c:v>
                </c:pt>
                <c:pt idx="5">
                  <c:v>6228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2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0.03944</cdr:x>
      <cdr:y>0.85178</cdr:y>
    </cdr:from>
    <cdr:to>
      <cdr:x>0.2437</cdr:x>
      <cdr:y>0.92939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41923" y="5360865"/>
          <a:ext cx="1770673" cy="4884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800" b="1"/>
            <a:t>Largest</a:t>
          </a:r>
          <a:r>
            <a:rPr lang="en-US" sz="1800" b="1" baseline="0"/>
            <a:t> Expense</a:t>
          </a:r>
          <a:endParaRPr lang="en-US" sz="1800" b="1"/>
        </a:p>
      </cdr:txBody>
    </cdr:sp>
  </cdr:relSizeAnchor>
  <cdr:relSizeAnchor xmlns:cdr="http://schemas.openxmlformats.org/drawingml/2006/chartDrawing">
    <cdr:from>
      <cdr:x>0.09579</cdr:x>
      <cdr:y>0.65969</cdr:y>
    </cdr:from>
    <cdr:to>
      <cdr:x>0.17467</cdr:x>
      <cdr:y>0.84208</cdr:y>
    </cdr:to>
    <cdr:cxnSp macro="">
      <cdr:nvCxnSpPr>
        <cdr:cNvPr id="5" name="Straight Arrow Connector 4"/>
        <cdr:cNvCxnSpPr/>
      </cdr:nvCxnSpPr>
      <cdr:spPr>
        <a:xfrm xmlns:a="http://schemas.openxmlformats.org/drawingml/2006/main" flipV="1">
          <a:off x="830385" y="4151923"/>
          <a:ext cx="683846" cy="1147885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arrow"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tabSelected="1" topLeftCell="B1" zoomScaleNormal="100" workbookViewId="0">
      <selection activeCell="C11" sqref="C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13.5703125" customWidth="1"/>
    <col min="4" max="4" width="9.28515625" bestFit="1" customWidth="1"/>
    <col min="6" max="6" width="23" bestFit="1" customWidth="1"/>
    <col min="7" max="7" width="15.28515625" style="7" customWidth="1"/>
    <col min="8" max="8" width="5.7109375" style="7" customWidth="1"/>
    <col min="9" max="9" width="28.140625" bestFit="1" customWidth="1"/>
    <col min="10" max="10" width="12.7109375" style="7" customWidth="1"/>
  </cols>
  <sheetData>
    <row r="1" spans="1:11" ht="62.1" customHeight="1" x14ac:dyDescent="0.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25">
      <c r="A3" s="1" t="s">
        <v>0</v>
      </c>
      <c r="B3" s="1" t="s">
        <v>1</v>
      </c>
      <c r="C3" s="1" t="s">
        <v>2</v>
      </c>
      <c r="D3" s="1" t="s">
        <v>3</v>
      </c>
      <c r="F3" s="1" t="s">
        <v>4</v>
      </c>
      <c r="I3" s="1" t="s">
        <v>5</v>
      </c>
    </row>
    <row r="4" spans="1:11" x14ac:dyDescent="0.25">
      <c r="A4" s="2">
        <v>41640</v>
      </c>
      <c r="B4" t="s">
        <v>6</v>
      </c>
      <c r="C4" t="s">
        <v>7</v>
      </c>
      <c r="D4" s="6">
        <v>950</v>
      </c>
      <c r="F4" s="4" t="s">
        <v>7</v>
      </c>
      <c r="G4" s="7">
        <f>SUMIF($C$4:$C$144,"Rent",$D$4:$D$144)</f>
        <v>19950</v>
      </c>
      <c r="I4" s="4" t="s">
        <v>6</v>
      </c>
      <c r="J4" s="8">
        <f>SUMIF($B$4:$B$144,"Fixed",$D$4:$D$144)</f>
        <v>53400</v>
      </c>
    </row>
    <row r="5" spans="1:11" x14ac:dyDescent="0.25">
      <c r="A5" s="2">
        <v>41640</v>
      </c>
      <c r="B5" t="s">
        <v>6</v>
      </c>
      <c r="C5" t="s">
        <v>8</v>
      </c>
      <c r="D5" s="6">
        <v>1275</v>
      </c>
      <c r="F5" s="4" t="s">
        <v>8</v>
      </c>
      <c r="G5" s="7">
        <f>SUMIF($C$4:$C$144,"Loan Payment",$D$4:$D$144)</f>
        <v>30600</v>
      </c>
      <c r="I5" s="4" t="s">
        <v>9</v>
      </c>
      <c r="J5" s="8">
        <f>SUMIF($B$4:$B$144,"Variable",$D$4:$D$144)</f>
        <v>6612696</v>
      </c>
    </row>
    <row r="6" spans="1:11" x14ac:dyDescent="0.25">
      <c r="A6" s="2">
        <v>41640</v>
      </c>
      <c r="B6" t="s">
        <v>9</v>
      </c>
      <c r="C6" t="s">
        <v>10</v>
      </c>
      <c r="D6" s="6">
        <v>150285</v>
      </c>
      <c r="F6" s="4" t="s">
        <v>10</v>
      </c>
      <c r="G6" s="7">
        <f>SUMIF($C$4:$C$144,"Supplies",$D$4:$D$144)</f>
        <v>5125521</v>
      </c>
    </row>
    <row r="7" spans="1:11" x14ac:dyDescent="0.25">
      <c r="A7" s="2">
        <v>41640</v>
      </c>
      <c r="B7" t="s">
        <v>9</v>
      </c>
      <c r="C7" t="s">
        <v>17</v>
      </c>
      <c r="D7" s="6">
        <v>90285</v>
      </c>
      <c r="F7" s="4" t="s">
        <v>17</v>
      </c>
      <c r="G7" s="7">
        <f>SUMIF($C$4:$C$144,C7,$D$4:$D$144)</f>
        <v>823720</v>
      </c>
    </row>
    <row r="8" spans="1:11" x14ac:dyDescent="0.25">
      <c r="A8" s="2">
        <v>41640</v>
      </c>
      <c r="B8" t="s">
        <v>9</v>
      </c>
      <c r="C8" t="s">
        <v>11</v>
      </c>
      <c r="D8" s="6">
        <v>25218</v>
      </c>
      <c r="F8" s="4" t="s">
        <v>11</v>
      </c>
      <c r="G8" s="7">
        <f>SUMIF($C$4:$C$144,C8,$D$4:$D$144)</f>
        <v>657227</v>
      </c>
      <c r="I8" s="1" t="s">
        <v>12</v>
      </c>
    </row>
    <row r="9" spans="1:11" x14ac:dyDescent="0.25">
      <c r="A9" s="2">
        <v>41640</v>
      </c>
      <c r="B9" t="s">
        <v>9</v>
      </c>
      <c r="C9" t="s">
        <v>13</v>
      </c>
      <c r="D9" s="6">
        <v>350</v>
      </c>
      <c r="F9" s="4" t="s">
        <v>13</v>
      </c>
      <c r="G9" s="7">
        <f>SUMIF($C$4:$C$144,C9,$D$4:$D$144)</f>
        <v>6228</v>
      </c>
      <c r="I9" s="4" t="s">
        <v>6</v>
      </c>
      <c r="J9" s="8">
        <f>SUMIF($B$4:$B$72,"Fixed",$D$4:$D$72)</f>
        <v>26700</v>
      </c>
    </row>
    <row r="10" spans="1:11" x14ac:dyDescent="0.25">
      <c r="A10" s="2">
        <v>41671</v>
      </c>
      <c r="B10" t="s">
        <v>6</v>
      </c>
      <c r="C10" t="s">
        <v>7</v>
      </c>
      <c r="D10" s="6">
        <v>950</v>
      </c>
      <c r="I10" s="4" t="s">
        <v>9</v>
      </c>
      <c r="J10" s="8">
        <f>SUMIF($B$4:$B$72,"Variable",$D$4:$D$72)</f>
        <v>3399590</v>
      </c>
    </row>
    <row r="11" spans="1:11" x14ac:dyDescent="0.25">
      <c r="A11" s="2">
        <v>41671</v>
      </c>
      <c r="B11" t="s">
        <v>6</v>
      </c>
      <c r="C11" t="s">
        <v>8</v>
      </c>
      <c r="D11" s="6">
        <v>1275</v>
      </c>
      <c r="F11" s="5" t="s">
        <v>14</v>
      </c>
    </row>
    <row r="12" spans="1:11" x14ac:dyDescent="0.25">
      <c r="A12" s="2">
        <v>41671</v>
      </c>
      <c r="B12" t="s">
        <v>9</v>
      </c>
      <c r="C12" t="s">
        <v>10</v>
      </c>
      <c r="D12" s="6">
        <v>147500</v>
      </c>
      <c r="F12" s="4" t="s">
        <v>7</v>
      </c>
      <c r="G12" s="7">
        <f>SUMIF($C$4:$C$72,"Rent",$D$4:$D$72)</f>
        <v>11400</v>
      </c>
      <c r="H12" s="8"/>
      <c r="I12" s="1" t="s">
        <v>15</v>
      </c>
    </row>
    <row r="13" spans="1:11" x14ac:dyDescent="0.25">
      <c r="A13" s="2">
        <v>41671</v>
      </c>
      <c r="B13" t="s">
        <v>9</v>
      </c>
      <c r="C13" t="s">
        <v>17</v>
      </c>
      <c r="D13" s="6">
        <v>87345</v>
      </c>
      <c r="F13" s="4" t="s">
        <v>8</v>
      </c>
      <c r="G13" s="7">
        <f>SUMIF($C$4:$C$72,"Loan Payment",$D$4:$D$172)</f>
        <v>15300</v>
      </c>
      <c r="H13" s="8"/>
      <c r="I13" s="4" t="s">
        <v>6</v>
      </c>
      <c r="J13" s="8">
        <f>SUMIF($B$4:$B$73,"Fixed",$D$4:$D$144)</f>
        <v>27650</v>
      </c>
    </row>
    <row r="14" spans="1:11" x14ac:dyDescent="0.25">
      <c r="A14" s="2">
        <v>41671</v>
      </c>
      <c r="B14" t="s">
        <v>9</v>
      </c>
      <c r="C14" t="s">
        <v>11</v>
      </c>
      <c r="D14" s="6">
        <v>25218</v>
      </c>
      <c r="F14" s="4" t="s">
        <v>10</v>
      </c>
      <c r="G14" s="7">
        <f>SUMIF($C$4:$C$72,"Supplies",$D$4:$D$72)</f>
        <v>2344531</v>
      </c>
      <c r="H14" s="8"/>
      <c r="I14" s="4" t="s">
        <v>9</v>
      </c>
      <c r="J14" s="8">
        <f>SUMIF($B$4:$B$73,"Variable",$D$4:$D$144)</f>
        <v>3399590</v>
      </c>
    </row>
    <row r="15" spans="1:11" x14ac:dyDescent="0.25">
      <c r="A15" s="2">
        <v>41671</v>
      </c>
      <c r="B15" t="s">
        <v>9</v>
      </c>
      <c r="C15" t="s">
        <v>13</v>
      </c>
      <c r="D15" s="6">
        <v>342</v>
      </c>
      <c r="F15" s="4" t="s">
        <v>17</v>
      </c>
      <c r="G15" s="7">
        <f>SUMIF($C$4:$C$72,C15,$D$4:$D$72)</f>
        <v>3049</v>
      </c>
      <c r="H15" s="8"/>
      <c r="I15" s="4"/>
      <c r="J15" s="8"/>
    </row>
    <row r="16" spans="1:11" x14ac:dyDescent="0.25">
      <c r="A16" s="2">
        <v>41699</v>
      </c>
      <c r="B16" t="s">
        <v>6</v>
      </c>
      <c r="C16" t="s">
        <v>7</v>
      </c>
      <c r="D16" s="6">
        <v>950</v>
      </c>
      <c r="F16" s="4" t="s">
        <v>11</v>
      </c>
      <c r="G16" s="7">
        <f>SUMIF($C$4:$C$72,C16,$D$4:$D$72)</f>
        <v>11400</v>
      </c>
      <c r="H16" s="8"/>
    </row>
    <row r="17" spans="1:8" x14ac:dyDescent="0.25">
      <c r="A17" s="2">
        <v>41699</v>
      </c>
      <c r="B17" t="s">
        <v>6</v>
      </c>
      <c r="C17" t="s">
        <v>8</v>
      </c>
      <c r="D17" s="6">
        <v>1275</v>
      </c>
      <c r="F17" s="4" t="s">
        <v>13</v>
      </c>
      <c r="G17" s="7">
        <f>SUMIF($C$4:$C$72,C17,$D$4:$D$72)</f>
        <v>15300</v>
      </c>
      <c r="H17" s="8"/>
    </row>
    <row r="18" spans="1:8" x14ac:dyDescent="0.25">
      <c r="A18" s="2">
        <v>41699</v>
      </c>
      <c r="B18" t="s">
        <v>9</v>
      </c>
      <c r="C18" t="s">
        <v>10</v>
      </c>
      <c r="D18" s="6">
        <v>162688</v>
      </c>
    </row>
    <row r="19" spans="1:8" x14ac:dyDescent="0.25">
      <c r="A19" s="2">
        <v>41699</v>
      </c>
      <c r="B19" t="s">
        <v>9</v>
      </c>
      <c r="C19" t="s">
        <v>17</v>
      </c>
      <c r="D19" s="6">
        <v>48625</v>
      </c>
      <c r="F19" s="5" t="s">
        <v>16</v>
      </c>
    </row>
    <row r="20" spans="1:8" x14ac:dyDescent="0.25">
      <c r="A20" s="2">
        <v>41699</v>
      </c>
      <c r="B20" t="s">
        <v>9</v>
      </c>
      <c r="C20" t="s">
        <v>11</v>
      </c>
      <c r="D20" s="6">
        <v>25218</v>
      </c>
      <c r="F20" s="4" t="s">
        <v>7</v>
      </c>
      <c r="G20" s="7">
        <f>SUMIF($C$4:$C$73,"Rent",$D$4:$D$144)</f>
        <v>12350</v>
      </c>
    </row>
    <row r="21" spans="1:8" x14ac:dyDescent="0.25">
      <c r="A21" s="2">
        <v>41699</v>
      </c>
      <c r="B21" t="s">
        <v>9</v>
      </c>
      <c r="C21" t="s">
        <v>13</v>
      </c>
      <c r="D21" s="6">
        <v>310</v>
      </c>
      <c r="F21" s="4" t="s">
        <v>8</v>
      </c>
      <c r="G21" s="7">
        <f>SUMIF($C$4:$C$73,"Loan Payment",$D$4:$D$144)</f>
        <v>15300</v>
      </c>
    </row>
    <row r="22" spans="1:8" x14ac:dyDescent="0.25">
      <c r="A22" s="2">
        <v>41730</v>
      </c>
      <c r="B22" t="s">
        <v>6</v>
      </c>
      <c r="C22" t="s">
        <v>7</v>
      </c>
      <c r="D22" s="6">
        <v>950</v>
      </c>
      <c r="F22" s="4" t="s">
        <v>10</v>
      </c>
      <c r="G22" s="7">
        <f>SUMIF($C$4:$C$73,"Supplies",$D$4:$D$144)</f>
        <v>2344531</v>
      </c>
    </row>
    <row r="23" spans="1:8" x14ac:dyDescent="0.25">
      <c r="A23" s="2">
        <v>41730</v>
      </c>
      <c r="B23" t="s">
        <v>6</v>
      </c>
      <c r="C23" t="s">
        <v>8</v>
      </c>
      <c r="D23" s="6">
        <v>1275</v>
      </c>
      <c r="F23" s="4" t="s">
        <v>11</v>
      </c>
      <c r="G23" s="7">
        <f>SUMIF($C$4:$C$73,C23,$D$4:$D$144)</f>
        <v>15300</v>
      </c>
    </row>
    <row r="24" spans="1:8" x14ac:dyDescent="0.25">
      <c r="A24" s="2">
        <v>41730</v>
      </c>
      <c r="B24" t="s">
        <v>9</v>
      </c>
      <c r="C24" t="s">
        <v>10</v>
      </c>
      <c r="D24" s="6">
        <v>186900</v>
      </c>
      <c r="F24" s="4" t="s">
        <v>13</v>
      </c>
      <c r="G24" s="7">
        <f>SUMIF($C$4:$C$73,C24,$D$4:$D$144)</f>
        <v>2344531</v>
      </c>
    </row>
    <row r="25" spans="1:8" x14ac:dyDescent="0.25">
      <c r="A25" s="2">
        <v>41730</v>
      </c>
      <c r="B25" t="s">
        <v>9</v>
      </c>
      <c r="C25" t="s">
        <v>11</v>
      </c>
      <c r="D25" s="6">
        <v>25218</v>
      </c>
      <c r="G25" s="7">
        <f>SUMIF($C$4:$C$73,C25,$D$4:$D$144)</f>
        <v>313215</v>
      </c>
      <c r="H25" s="8"/>
    </row>
    <row r="26" spans="1:8" x14ac:dyDescent="0.25">
      <c r="A26" s="2">
        <v>41730</v>
      </c>
      <c r="B26" t="s">
        <v>9</v>
      </c>
      <c r="C26" t="s">
        <v>13</v>
      </c>
      <c r="D26" s="6">
        <v>255</v>
      </c>
    </row>
    <row r="27" spans="1:8" x14ac:dyDescent="0.25">
      <c r="A27" s="2">
        <v>41760</v>
      </c>
      <c r="B27" t="s">
        <v>6</v>
      </c>
      <c r="C27" t="s">
        <v>7</v>
      </c>
      <c r="D27" s="6">
        <v>950</v>
      </c>
    </row>
    <row r="28" spans="1:8" x14ac:dyDescent="0.25">
      <c r="A28" s="2">
        <v>41760</v>
      </c>
      <c r="B28" t="s">
        <v>6</v>
      </c>
      <c r="C28" t="s">
        <v>8</v>
      </c>
      <c r="D28" s="6">
        <v>1275</v>
      </c>
    </row>
    <row r="29" spans="1:8" x14ac:dyDescent="0.25">
      <c r="A29" s="2">
        <v>41760</v>
      </c>
      <c r="B29" t="s">
        <v>9</v>
      </c>
      <c r="C29" t="s">
        <v>10</v>
      </c>
      <c r="D29" s="6">
        <v>175888</v>
      </c>
    </row>
    <row r="30" spans="1:8" x14ac:dyDescent="0.25">
      <c r="A30" s="2">
        <v>41760</v>
      </c>
      <c r="B30" t="s">
        <v>9</v>
      </c>
      <c r="C30" t="s">
        <v>17</v>
      </c>
      <c r="D30" s="6">
        <v>102345</v>
      </c>
    </row>
    <row r="31" spans="1:8" x14ac:dyDescent="0.25">
      <c r="A31" s="2">
        <v>41760</v>
      </c>
      <c r="B31" t="s">
        <v>9</v>
      </c>
      <c r="C31" t="s">
        <v>11</v>
      </c>
      <c r="D31" s="6">
        <v>25218</v>
      </c>
    </row>
    <row r="32" spans="1:8" x14ac:dyDescent="0.25">
      <c r="A32" s="2">
        <v>41760</v>
      </c>
      <c r="B32" t="s">
        <v>9</v>
      </c>
      <c r="C32" t="s">
        <v>13</v>
      </c>
      <c r="D32" s="6">
        <v>231</v>
      </c>
    </row>
    <row r="33" spans="1:4" x14ac:dyDescent="0.25">
      <c r="A33" s="2">
        <v>41791</v>
      </c>
      <c r="B33" t="s">
        <v>6</v>
      </c>
      <c r="C33" t="s">
        <v>7</v>
      </c>
      <c r="D33" s="6">
        <v>950</v>
      </c>
    </row>
    <row r="34" spans="1:4" x14ac:dyDescent="0.25">
      <c r="A34" s="2">
        <v>41791</v>
      </c>
      <c r="B34" t="s">
        <v>6</v>
      </c>
      <c r="C34" t="s">
        <v>8</v>
      </c>
      <c r="D34" s="6">
        <v>1275</v>
      </c>
    </row>
    <row r="35" spans="1:4" x14ac:dyDescent="0.25">
      <c r="A35" s="2">
        <v>41791</v>
      </c>
      <c r="B35" t="s">
        <v>9</v>
      </c>
      <c r="C35" t="s">
        <v>10</v>
      </c>
      <c r="D35" s="6">
        <v>200510</v>
      </c>
    </row>
    <row r="36" spans="1:4" x14ac:dyDescent="0.25">
      <c r="A36" s="2">
        <v>41791</v>
      </c>
      <c r="B36" t="s">
        <v>9</v>
      </c>
      <c r="C36" t="s">
        <v>17</v>
      </c>
      <c r="D36" s="6">
        <v>125740</v>
      </c>
    </row>
    <row r="37" spans="1:4" x14ac:dyDescent="0.25">
      <c r="A37" s="2">
        <v>41791</v>
      </c>
      <c r="B37" t="s">
        <v>9</v>
      </c>
      <c r="C37" t="s">
        <v>11</v>
      </c>
      <c r="D37" s="6">
        <v>25218</v>
      </c>
    </row>
    <row r="38" spans="1:4" x14ac:dyDescent="0.25">
      <c r="A38" s="2">
        <v>41791</v>
      </c>
      <c r="B38" t="s">
        <v>9</v>
      </c>
      <c r="C38" t="s">
        <v>13</v>
      </c>
      <c r="D38" s="6">
        <v>200</v>
      </c>
    </row>
    <row r="39" spans="1:4" x14ac:dyDescent="0.25">
      <c r="A39" s="2">
        <v>41821</v>
      </c>
      <c r="B39" t="s">
        <v>6</v>
      </c>
      <c r="C39" t="s">
        <v>7</v>
      </c>
      <c r="D39" s="6">
        <v>950</v>
      </c>
    </row>
    <row r="40" spans="1:4" x14ac:dyDescent="0.25">
      <c r="A40" s="2">
        <v>41821</v>
      </c>
      <c r="B40" t="s">
        <v>6</v>
      </c>
      <c r="C40" t="s">
        <v>8</v>
      </c>
      <c r="D40" s="6">
        <v>1275</v>
      </c>
    </row>
    <row r="41" spans="1:4" x14ac:dyDescent="0.25">
      <c r="A41" s="2">
        <v>41821</v>
      </c>
      <c r="B41" t="s">
        <v>9</v>
      </c>
      <c r="C41" t="s">
        <v>10</v>
      </c>
      <c r="D41" s="6">
        <v>218502</v>
      </c>
    </row>
    <row r="42" spans="1:4" x14ac:dyDescent="0.25">
      <c r="A42" s="2">
        <v>41821</v>
      </c>
      <c r="B42" t="s">
        <v>9</v>
      </c>
      <c r="C42" t="s">
        <v>11</v>
      </c>
      <c r="D42" s="6">
        <v>25218</v>
      </c>
    </row>
    <row r="43" spans="1:4" x14ac:dyDescent="0.25">
      <c r="A43" s="2">
        <v>41821</v>
      </c>
      <c r="B43" t="s">
        <v>9</v>
      </c>
      <c r="C43" t="s">
        <v>13</v>
      </c>
      <c r="D43" s="6">
        <v>255</v>
      </c>
    </row>
    <row r="44" spans="1:4" x14ac:dyDescent="0.25">
      <c r="A44" s="2">
        <v>41852</v>
      </c>
      <c r="B44" t="s">
        <v>6</v>
      </c>
      <c r="C44" t="s">
        <v>7</v>
      </c>
      <c r="D44" s="6">
        <v>950</v>
      </c>
    </row>
    <row r="45" spans="1:4" x14ac:dyDescent="0.25">
      <c r="A45" s="2">
        <v>41852</v>
      </c>
      <c r="B45" t="s">
        <v>6</v>
      </c>
      <c r="C45" t="s">
        <v>8</v>
      </c>
      <c r="D45" s="6">
        <v>1275</v>
      </c>
    </row>
    <row r="46" spans="1:4" x14ac:dyDescent="0.25">
      <c r="A46" s="2">
        <v>41852</v>
      </c>
      <c r="B46" t="s">
        <v>9</v>
      </c>
      <c r="C46" t="s">
        <v>10</v>
      </c>
      <c r="D46" s="6">
        <v>185200</v>
      </c>
    </row>
    <row r="47" spans="1:4" x14ac:dyDescent="0.25">
      <c r="A47" s="2">
        <v>41852</v>
      </c>
      <c r="B47" t="s">
        <v>9</v>
      </c>
      <c r="C47" t="s">
        <v>17</v>
      </c>
      <c r="D47" s="6">
        <v>78000</v>
      </c>
    </row>
    <row r="48" spans="1:4" x14ac:dyDescent="0.25">
      <c r="A48" s="2">
        <v>41852</v>
      </c>
      <c r="B48" t="s">
        <v>9</v>
      </c>
      <c r="C48" t="s">
        <v>11</v>
      </c>
      <c r="D48" s="6">
        <v>25218</v>
      </c>
    </row>
    <row r="49" spans="1:4" x14ac:dyDescent="0.25">
      <c r="A49" s="2">
        <v>41852</v>
      </c>
      <c r="B49" t="s">
        <v>9</v>
      </c>
      <c r="C49" t="s">
        <v>13</v>
      </c>
      <c r="D49" s="6">
        <v>286</v>
      </c>
    </row>
    <row r="50" spans="1:4" x14ac:dyDescent="0.25">
      <c r="A50" s="2">
        <v>41883</v>
      </c>
      <c r="B50" t="s">
        <v>6</v>
      </c>
      <c r="C50" t="s">
        <v>7</v>
      </c>
      <c r="D50" s="6">
        <v>950</v>
      </c>
    </row>
    <row r="51" spans="1:4" x14ac:dyDescent="0.25">
      <c r="A51" s="2">
        <v>41883</v>
      </c>
      <c r="B51" t="s">
        <v>6</v>
      </c>
      <c r="C51" t="s">
        <v>8</v>
      </c>
      <c r="D51" s="6">
        <v>1275</v>
      </c>
    </row>
    <row r="52" spans="1:4" x14ac:dyDescent="0.25">
      <c r="A52" s="2">
        <v>41883</v>
      </c>
      <c r="B52" t="s">
        <v>9</v>
      </c>
      <c r="C52" t="s">
        <v>10</v>
      </c>
      <c r="D52" s="6">
        <v>220100</v>
      </c>
    </row>
    <row r="53" spans="1:4" x14ac:dyDescent="0.25">
      <c r="A53" s="2">
        <v>41883</v>
      </c>
      <c r="B53" t="s">
        <v>9</v>
      </c>
      <c r="C53" t="s">
        <v>17</v>
      </c>
      <c r="D53" s="6">
        <v>89000</v>
      </c>
    </row>
    <row r="54" spans="1:4" x14ac:dyDescent="0.25">
      <c r="A54" s="2">
        <v>41883</v>
      </c>
      <c r="B54" t="s">
        <v>9</v>
      </c>
      <c r="C54" t="s">
        <v>11</v>
      </c>
      <c r="D54" s="6">
        <v>25218</v>
      </c>
    </row>
    <row r="55" spans="1:4" x14ac:dyDescent="0.25">
      <c r="A55" s="2">
        <v>41883</v>
      </c>
      <c r="B55" t="s">
        <v>9</v>
      </c>
      <c r="C55" t="s">
        <v>13</v>
      </c>
      <c r="D55" s="6">
        <v>145</v>
      </c>
    </row>
    <row r="56" spans="1:4" x14ac:dyDescent="0.25">
      <c r="A56" s="2">
        <v>41913</v>
      </c>
      <c r="B56" t="s">
        <v>6</v>
      </c>
      <c r="C56" t="s">
        <v>7</v>
      </c>
      <c r="D56" s="6">
        <v>950</v>
      </c>
    </row>
    <row r="57" spans="1:4" x14ac:dyDescent="0.25">
      <c r="A57" s="2">
        <v>41913</v>
      </c>
      <c r="B57" t="s">
        <v>6</v>
      </c>
      <c r="C57" t="s">
        <v>8</v>
      </c>
      <c r="D57" s="6">
        <v>1275</v>
      </c>
    </row>
    <row r="58" spans="1:4" x14ac:dyDescent="0.25">
      <c r="A58" s="2">
        <v>41913</v>
      </c>
      <c r="B58" t="s">
        <v>9</v>
      </c>
      <c r="C58" t="s">
        <v>10</v>
      </c>
      <c r="D58" s="6">
        <v>236750</v>
      </c>
    </row>
    <row r="59" spans="1:4" x14ac:dyDescent="0.25">
      <c r="A59" s="2">
        <v>41913</v>
      </c>
      <c r="B59" t="s">
        <v>9</v>
      </c>
      <c r="C59" t="s">
        <v>17</v>
      </c>
      <c r="D59" s="6">
        <v>45296</v>
      </c>
    </row>
    <row r="60" spans="1:4" x14ac:dyDescent="0.25">
      <c r="A60" s="2">
        <v>41913</v>
      </c>
      <c r="B60" t="s">
        <v>9</v>
      </c>
      <c r="C60" t="s">
        <v>11</v>
      </c>
      <c r="D60" s="6">
        <v>28751</v>
      </c>
    </row>
    <row r="61" spans="1:4" x14ac:dyDescent="0.25">
      <c r="A61" s="2">
        <v>41913</v>
      </c>
      <c r="B61" t="s">
        <v>9</v>
      </c>
      <c r="C61" t="s">
        <v>13</v>
      </c>
      <c r="D61" s="6">
        <v>190</v>
      </c>
    </row>
    <row r="62" spans="1:4" x14ac:dyDescent="0.25">
      <c r="A62" s="2">
        <v>41944</v>
      </c>
      <c r="B62" t="s">
        <v>6</v>
      </c>
      <c r="C62" t="s">
        <v>7</v>
      </c>
      <c r="D62" s="6">
        <v>950</v>
      </c>
    </row>
    <row r="63" spans="1:4" x14ac:dyDescent="0.25">
      <c r="A63" s="2">
        <v>41944</v>
      </c>
      <c r="B63" t="s">
        <v>6</v>
      </c>
      <c r="C63" t="s">
        <v>8</v>
      </c>
      <c r="D63" s="6">
        <v>1275</v>
      </c>
    </row>
    <row r="64" spans="1:4" x14ac:dyDescent="0.25">
      <c r="A64" s="2">
        <v>41944</v>
      </c>
      <c r="B64" t="s">
        <v>9</v>
      </c>
      <c r="C64" t="s">
        <v>10</v>
      </c>
      <c r="D64" s="6">
        <v>215520</v>
      </c>
    </row>
    <row r="65" spans="1:4" x14ac:dyDescent="0.25">
      <c r="A65" s="2">
        <v>41944</v>
      </c>
      <c r="B65" t="s">
        <v>9</v>
      </c>
      <c r="C65" t="s">
        <v>11</v>
      </c>
      <c r="D65" s="6">
        <v>28751</v>
      </c>
    </row>
    <row r="66" spans="1:4" x14ac:dyDescent="0.25">
      <c r="A66" s="2">
        <v>41944</v>
      </c>
      <c r="B66" t="s">
        <v>9</v>
      </c>
      <c r="C66" t="s">
        <v>13</v>
      </c>
      <c r="D66" s="6">
        <v>210</v>
      </c>
    </row>
    <row r="67" spans="1:4" x14ac:dyDescent="0.25">
      <c r="A67" s="2">
        <v>41974</v>
      </c>
      <c r="B67" t="s">
        <v>6</v>
      </c>
      <c r="C67" t="s">
        <v>7</v>
      </c>
      <c r="D67" s="6">
        <v>950</v>
      </c>
    </row>
    <row r="68" spans="1:4" x14ac:dyDescent="0.25">
      <c r="A68" s="2">
        <v>41974</v>
      </c>
      <c r="B68" t="s">
        <v>6</v>
      </c>
      <c r="C68" t="s">
        <v>8</v>
      </c>
      <c r="D68" s="6">
        <v>1275</v>
      </c>
    </row>
    <row r="69" spans="1:4" x14ac:dyDescent="0.25">
      <c r="A69" s="2">
        <v>41974</v>
      </c>
      <c r="B69" t="s">
        <v>9</v>
      </c>
      <c r="C69" t="s">
        <v>10</v>
      </c>
      <c r="D69" s="6">
        <v>244688</v>
      </c>
    </row>
    <row r="70" spans="1:4" x14ac:dyDescent="0.25">
      <c r="A70" s="2">
        <v>41974</v>
      </c>
      <c r="B70" t="s">
        <v>9</v>
      </c>
      <c r="C70" t="s">
        <v>17</v>
      </c>
      <c r="D70" s="6">
        <v>72159</v>
      </c>
    </row>
    <row r="71" spans="1:4" x14ac:dyDescent="0.25">
      <c r="A71" s="2">
        <v>41974</v>
      </c>
      <c r="B71" t="s">
        <v>9</v>
      </c>
      <c r="C71" t="s">
        <v>11</v>
      </c>
      <c r="D71" s="6">
        <v>28751</v>
      </c>
    </row>
    <row r="72" spans="1:4" x14ac:dyDescent="0.25">
      <c r="A72" s="2">
        <v>41974</v>
      </c>
      <c r="B72" t="s">
        <v>9</v>
      </c>
      <c r="C72" t="s">
        <v>13</v>
      </c>
      <c r="D72" s="6">
        <v>275</v>
      </c>
    </row>
    <row r="73" spans="1:4" x14ac:dyDescent="0.25">
      <c r="A73" s="2">
        <v>42005</v>
      </c>
      <c r="B73" t="s">
        <v>6</v>
      </c>
      <c r="C73" t="s">
        <v>7</v>
      </c>
      <c r="D73" s="6">
        <v>950</v>
      </c>
    </row>
    <row r="74" spans="1:4" x14ac:dyDescent="0.25">
      <c r="A74" s="2">
        <v>42005</v>
      </c>
      <c r="B74" t="s">
        <v>6</v>
      </c>
      <c r="C74" t="s">
        <v>8</v>
      </c>
      <c r="D74" s="6">
        <v>1275</v>
      </c>
    </row>
    <row r="75" spans="1:4" x14ac:dyDescent="0.25">
      <c r="A75" s="2">
        <v>42005</v>
      </c>
      <c r="B75" t="s">
        <v>9</v>
      </c>
      <c r="C75" t="s">
        <v>10</v>
      </c>
      <c r="D75" s="6">
        <v>247852</v>
      </c>
    </row>
    <row r="76" spans="1:4" x14ac:dyDescent="0.25">
      <c r="A76" s="2">
        <v>42005</v>
      </c>
      <c r="B76" t="s">
        <v>9</v>
      </c>
      <c r="C76" t="s">
        <v>17</v>
      </c>
      <c r="D76" s="6">
        <v>2587</v>
      </c>
    </row>
    <row r="77" spans="1:4" x14ac:dyDescent="0.25">
      <c r="A77" s="2">
        <v>42005</v>
      </c>
      <c r="B77" t="s">
        <v>9</v>
      </c>
      <c r="C77" t="s">
        <v>11</v>
      </c>
      <c r="D77" s="6">
        <v>28751</v>
      </c>
    </row>
    <row r="78" spans="1:4" x14ac:dyDescent="0.25">
      <c r="A78" s="2">
        <v>42005</v>
      </c>
      <c r="B78" t="s">
        <v>9</v>
      </c>
      <c r="C78" t="s">
        <v>13</v>
      </c>
      <c r="D78" s="6">
        <v>360</v>
      </c>
    </row>
    <row r="79" spans="1:4" x14ac:dyDescent="0.25">
      <c r="A79" s="2">
        <v>42036</v>
      </c>
      <c r="B79" t="s">
        <v>6</v>
      </c>
      <c r="C79" t="s">
        <v>7</v>
      </c>
      <c r="D79" s="6">
        <v>950</v>
      </c>
    </row>
    <row r="80" spans="1:4" x14ac:dyDescent="0.25">
      <c r="A80" s="2">
        <v>42036</v>
      </c>
      <c r="B80" t="s">
        <v>6</v>
      </c>
      <c r="C80" t="s">
        <v>8</v>
      </c>
      <c r="D80" s="6">
        <v>1275</v>
      </c>
    </row>
    <row r="81" spans="1:5" x14ac:dyDescent="0.25">
      <c r="A81" s="2">
        <v>42036</v>
      </c>
      <c r="B81" t="s">
        <v>9</v>
      </c>
      <c r="C81" t="s">
        <v>10</v>
      </c>
      <c r="D81" s="6">
        <v>258252</v>
      </c>
    </row>
    <row r="82" spans="1:5" x14ac:dyDescent="0.25">
      <c r="A82" s="2">
        <v>42036</v>
      </c>
      <c r="B82" t="s">
        <v>9</v>
      </c>
      <c r="C82" t="s">
        <v>17</v>
      </c>
      <c r="D82" s="6">
        <v>2318</v>
      </c>
    </row>
    <row r="83" spans="1:5" x14ac:dyDescent="0.25">
      <c r="A83" s="2">
        <v>42036</v>
      </c>
      <c r="B83" t="s">
        <v>9</v>
      </c>
      <c r="C83" t="s">
        <v>11</v>
      </c>
      <c r="D83" s="6">
        <v>28751</v>
      </c>
    </row>
    <row r="84" spans="1:5" x14ac:dyDescent="0.25">
      <c r="A84" s="2">
        <v>42036</v>
      </c>
      <c r="B84" t="s">
        <v>9</v>
      </c>
      <c r="C84" t="s">
        <v>13</v>
      </c>
      <c r="D84" s="6">
        <v>351</v>
      </c>
    </row>
    <row r="85" spans="1:5" x14ac:dyDescent="0.25">
      <c r="A85" s="2">
        <v>42064</v>
      </c>
      <c r="B85" t="s">
        <v>6</v>
      </c>
      <c r="C85" t="s">
        <v>7</v>
      </c>
      <c r="D85" s="6">
        <v>950</v>
      </c>
    </row>
    <row r="86" spans="1:5" x14ac:dyDescent="0.25">
      <c r="A86" s="2">
        <v>42064</v>
      </c>
      <c r="B86" t="s">
        <v>6</v>
      </c>
      <c r="C86" t="s">
        <v>8</v>
      </c>
      <c r="D86" s="6">
        <v>1275</v>
      </c>
    </row>
    <row r="87" spans="1:5" x14ac:dyDescent="0.25">
      <c r="A87" s="2">
        <v>42064</v>
      </c>
      <c r="B87" t="s">
        <v>9</v>
      </c>
      <c r="C87" t="s">
        <v>10</v>
      </c>
      <c r="D87" s="6">
        <v>236285</v>
      </c>
      <c r="E87" s="3"/>
    </row>
    <row r="88" spans="1:5" x14ac:dyDescent="0.25">
      <c r="A88" s="2">
        <v>42064</v>
      </c>
      <c r="B88" t="s">
        <v>9</v>
      </c>
      <c r="C88" t="s">
        <v>17</v>
      </c>
      <c r="D88" s="6">
        <v>3619</v>
      </c>
      <c r="E88" s="3"/>
    </row>
    <row r="89" spans="1:5" x14ac:dyDescent="0.25">
      <c r="A89" s="2">
        <v>42064</v>
      </c>
      <c r="B89" t="s">
        <v>9</v>
      </c>
      <c r="C89" t="s">
        <v>11</v>
      </c>
      <c r="D89" s="6">
        <v>28751</v>
      </c>
      <c r="E89" s="3"/>
    </row>
    <row r="90" spans="1:5" x14ac:dyDescent="0.25">
      <c r="A90" s="2">
        <v>42064</v>
      </c>
      <c r="B90" t="s">
        <v>9</v>
      </c>
      <c r="C90" t="s">
        <v>13</v>
      </c>
      <c r="D90" s="6">
        <v>320</v>
      </c>
      <c r="E90" s="3"/>
    </row>
    <row r="91" spans="1:5" x14ac:dyDescent="0.25">
      <c r="A91" s="2">
        <v>42095</v>
      </c>
      <c r="B91" t="s">
        <v>6</v>
      </c>
      <c r="C91" t="s">
        <v>7</v>
      </c>
      <c r="D91" s="6">
        <v>950</v>
      </c>
      <c r="E91" s="3"/>
    </row>
    <row r="92" spans="1:5" x14ac:dyDescent="0.25">
      <c r="A92" s="2">
        <v>42095</v>
      </c>
      <c r="B92" t="s">
        <v>6</v>
      </c>
      <c r="C92" t="s">
        <v>8</v>
      </c>
      <c r="D92" s="6">
        <v>1275</v>
      </c>
      <c r="E92" s="3"/>
    </row>
    <row r="93" spans="1:5" x14ac:dyDescent="0.25">
      <c r="A93" s="2">
        <v>42095</v>
      </c>
      <c r="B93" t="s">
        <v>9</v>
      </c>
      <c r="C93" t="s">
        <v>10</v>
      </c>
      <c r="D93" s="6">
        <v>258500</v>
      </c>
      <c r="E93" s="3"/>
    </row>
    <row r="94" spans="1:5" x14ac:dyDescent="0.25">
      <c r="A94" s="2">
        <v>42095</v>
      </c>
      <c r="B94" t="s">
        <v>9</v>
      </c>
      <c r="C94" t="s">
        <v>17</v>
      </c>
      <c r="D94" s="6">
        <v>846</v>
      </c>
      <c r="E94" s="3"/>
    </row>
    <row r="95" spans="1:5" x14ac:dyDescent="0.25">
      <c r="A95" s="2">
        <v>42095</v>
      </c>
      <c r="B95" t="s">
        <v>9</v>
      </c>
      <c r="C95" t="s">
        <v>11</v>
      </c>
      <c r="D95" s="6">
        <v>28751</v>
      </c>
      <c r="E95" s="3"/>
    </row>
    <row r="96" spans="1:5" x14ac:dyDescent="0.25">
      <c r="A96" s="2">
        <v>42095</v>
      </c>
      <c r="B96" t="s">
        <v>9</v>
      </c>
      <c r="C96" t="s">
        <v>13</v>
      </c>
      <c r="D96" s="6">
        <v>275</v>
      </c>
      <c r="E96" s="3"/>
    </row>
    <row r="97" spans="1:5" x14ac:dyDescent="0.25">
      <c r="A97" s="2">
        <v>42125</v>
      </c>
      <c r="B97" t="s">
        <v>6</v>
      </c>
      <c r="C97" t="s">
        <v>7</v>
      </c>
      <c r="D97" s="6">
        <v>950</v>
      </c>
      <c r="E97" s="3"/>
    </row>
    <row r="98" spans="1:5" x14ac:dyDescent="0.25">
      <c r="A98" s="2">
        <v>42125</v>
      </c>
      <c r="B98" t="s">
        <v>6</v>
      </c>
      <c r="C98" t="s">
        <v>8</v>
      </c>
      <c r="D98" s="6">
        <v>1275</v>
      </c>
      <c r="E98" s="3"/>
    </row>
    <row r="99" spans="1:5" x14ac:dyDescent="0.25">
      <c r="A99" s="2">
        <v>42125</v>
      </c>
      <c r="B99" t="s">
        <v>9</v>
      </c>
      <c r="C99" t="s">
        <v>10</v>
      </c>
      <c r="D99" s="6">
        <v>268215</v>
      </c>
      <c r="E99" s="3"/>
    </row>
    <row r="100" spans="1:5" x14ac:dyDescent="0.25">
      <c r="A100" s="2">
        <v>42125</v>
      </c>
      <c r="B100" t="s">
        <v>9</v>
      </c>
      <c r="C100" t="s">
        <v>17</v>
      </c>
      <c r="D100" s="6">
        <v>4530</v>
      </c>
      <c r="E100" s="3"/>
    </row>
    <row r="101" spans="1:5" x14ac:dyDescent="0.25">
      <c r="A101" s="2">
        <v>42125</v>
      </c>
      <c r="B101" t="s">
        <v>9</v>
      </c>
      <c r="C101" t="s">
        <v>11</v>
      </c>
      <c r="D101" s="6">
        <v>28751</v>
      </c>
      <c r="E101" s="3"/>
    </row>
    <row r="102" spans="1:5" x14ac:dyDescent="0.25">
      <c r="A102" s="2">
        <v>42125</v>
      </c>
      <c r="B102" t="s">
        <v>9</v>
      </c>
      <c r="C102" t="s">
        <v>13</v>
      </c>
      <c r="D102" s="6">
        <v>240</v>
      </c>
      <c r="E102" s="3"/>
    </row>
    <row r="103" spans="1:5" x14ac:dyDescent="0.25">
      <c r="A103" s="2">
        <v>42156</v>
      </c>
      <c r="B103" t="s">
        <v>6</v>
      </c>
      <c r="C103" t="s">
        <v>7</v>
      </c>
      <c r="D103" s="6">
        <v>950</v>
      </c>
      <c r="E103" s="3"/>
    </row>
    <row r="104" spans="1:5" x14ac:dyDescent="0.25">
      <c r="A104" s="2">
        <v>42156</v>
      </c>
      <c r="B104" t="s">
        <v>6</v>
      </c>
      <c r="C104" t="s">
        <v>8</v>
      </c>
      <c r="D104" s="6">
        <v>1275</v>
      </c>
      <c r="E104" s="3"/>
    </row>
    <row r="105" spans="1:5" x14ac:dyDescent="0.25">
      <c r="A105" s="2">
        <v>42156</v>
      </c>
      <c r="B105" t="s">
        <v>9</v>
      </c>
      <c r="C105" t="s">
        <v>10</v>
      </c>
      <c r="D105" s="6">
        <v>274548</v>
      </c>
      <c r="E105" s="3"/>
    </row>
    <row r="106" spans="1:5" x14ac:dyDescent="0.25">
      <c r="A106" s="2">
        <v>42156</v>
      </c>
      <c r="B106" t="s">
        <v>9</v>
      </c>
      <c r="C106" t="s">
        <v>17</v>
      </c>
      <c r="D106" s="6">
        <v>875</v>
      </c>
      <c r="E106" s="3"/>
    </row>
    <row r="107" spans="1:5" x14ac:dyDescent="0.25">
      <c r="A107" s="2">
        <v>42156</v>
      </c>
      <c r="B107" t="s">
        <v>9</v>
      </c>
      <c r="C107" t="s">
        <v>11</v>
      </c>
      <c r="D107" s="6">
        <v>28751</v>
      </c>
      <c r="E107" s="3"/>
    </row>
    <row r="108" spans="1:5" x14ac:dyDescent="0.25">
      <c r="A108" s="2">
        <v>42156</v>
      </c>
      <c r="B108" t="s">
        <v>9</v>
      </c>
      <c r="C108" t="s">
        <v>13</v>
      </c>
      <c r="D108" s="6">
        <v>211</v>
      </c>
      <c r="E108" s="3"/>
    </row>
    <row r="109" spans="1:5" x14ac:dyDescent="0.25">
      <c r="A109" s="2">
        <v>42186</v>
      </c>
      <c r="B109" t="s">
        <v>6</v>
      </c>
      <c r="C109" t="s">
        <v>7</v>
      </c>
      <c r="D109" s="6">
        <v>950</v>
      </c>
      <c r="E109" s="3"/>
    </row>
    <row r="110" spans="1:5" x14ac:dyDescent="0.25">
      <c r="A110" s="2">
        <v>42186</v>
      </c>
      <c r="B110" t="s">
        <v>6</v>
      </c>
      <c r="C110" t="s">
        <v>8</v>
      </c>
      <c r="D110" s="6">
        <v>1275</v>
      </c>
      <c r="E110" s="3"/>
    </row>
    <row r="111" spans="1:5" x14ac:dyDescent="0.25">
      <c r="A111" s="2">
        <v>42186</v>
      </c>
      <c r="B111" t="s">
        <v>9</v>
      </c>
      <c r="C111" t="s">
        <v>10</v>
      </c>
      <c r="D111" s="6">
        <v>251582</v>
      </c>
      <c r="E111" s="3"/>
    </row>
    <row r="112" spans="1:5" x14ac:dyDescent="0.25">
      <c r="A112" s="2">
        <v>42186</v>
      </c>
      <c r="B112" t="s">
        <v>9</v>
      </c>
      <c r="C112" t="s">
        <v>17</v>
      </c>
      <c r="D112" s="6">
        <v>13785</v>
      </c>
      <c r="E112" s="3"/>
    </row>
    <row r="113" spans="1:5" x14ac:dyDescent="0.25">
      <c r="A113" s="2">
        <v>42186</v>
      </c>
      <c r="B113" t="s">
        <v>9</v>
      </c>
      <c r="C113" t="s">
        <v>11</v>
      </c>
      <c r="D113" s="6">
        <v>28751</v>
      </c>
      <c r="E113" s="3"/>
    </row>
    <row r="114" spans="1:5" x14ac:dyDescent="0.25">
      <c r="A114" s="2">
        <v>42186</v>
      </c>
      <c r="B114" t="s">
        <v>9</v>
      </c>
      <c r="C114" t="s">
        <v>13</v>
      </c>
      <c r="D114" s="6">
        <v>269</v>
      </c>
      <c r="E114" s="3"/>
    </row>
    <row r="115" spans="1:5" x14ac:dyDescent="0.25">
      <c r="A115" s="2">
        <v>42217</v>
      </c>
      <c r="B115" t="s">
        <v>6</v>
      </c>
      <c r="C115" t="s">
        <v>7</v>
      </c>
      <c r="D115" s="6">
        <v>950</v>
      </c>
      <c r="E115" s="3"/>
    </row>
    <row r="116" spans="1:5" x14ac:dyDescent="0.25">
      <c r="A116" s="2">
        <v>42217</v>
      </c>
      <c r="B116" t="s">
        <v>6</v>
      </c>
      <c r="C116" t="s">
        <v>8</v>
      </c>
      <c r="D116" s="6">
        <v>1275</v>
      </c>
    </row>
    <row r="117" spans="1:5" x14ac:dyDescent="0.25">
      <c r="A117" s="2">
        <v>42217</v>
      </c>
      <c r="B117" t="s">
        <v>9</v>
      </c>
      <c r="C117" t="s">
        <v>10</v>
      </c>
      <c r="D117" s="6">
        <v>273522</v>
      </c>
    </row>
    <row r="118" spans="1:5" x14ac:dyDescent="0.25">
      <c r="A118" s="2">
        <v>42217</v>
      </c>
      <c r="B118" t="s">
        <v>9</v>
      </c>
      <c r="C118" t="s">
        <v>17</v>
      </c>
      <c r="D118" s="6">
        <v>375</v>
      </c>
    </row>
    <row r="119" spans="1:5" x14ac:dyDescent="0.25">
      <c r="A119" s="2">
        <v>42217</v>
      </c>
      <c r="B119" t="s">
        <v>9</v>
      </c>
      <c r="C119" t="s">
        <v>11</v>
      </c>
      <c r="D119" s="6">
        <v>28751</v>
      </c>
    </row>
    <row r="120" spans="1:5" x14ac:dyDescent="0.25">
      <c r="A120" s="2">
        <v>42217</v>
      </c>
      <c r="B120" t="s">
        <v>9</v>
      </c>
      <c r="C120" t="s">
        <v>13</v>
      </c>
      <c r="D120" s="6">
        <v>291</v>
      </c>
    </row>
    <row r="121" spans="1:5" x14ac:dyDescent="0.25">
      <c r="A121" s="2">
        <v>42248</v>
      </c>
      <c r="B121" t="s">
        <v>6</v>
      </c>
      <c r="C121" t="s">
        <v>7</v>
      </c>
      <c r="D121" s="6">
        <v>950</v>
      </c>
    </row>
    <row r="122" spans="1:5" x14ac:dyDescent="0.25">
      <c r="A122" s="2">
        <v>42248</v>
      </c>
      <c r="B122" t="s">
        <v>6</v>
      </c>
      <c r="C122" t="s">
        <v>8</v>
      </c>
      <c r="D122" s="6">
        <v>1275</v>
      </c>
    </row>
    <row r="123" spans="1:5" x14ac:dyDescent="0.25">
      <c r="A123" s="2">
        <v>42248</v>
      </c>
      <c r="B123" t="s">
        <v>9</v>
      </c>
      <c r="C123" t="s">
        <v>10</v>
      </c>
      <c r="D123" s="6">
        <v>251125</v>
      </c>
    </row>
    <row r="124" spans="1:5" x14ac:dyDescent="0.25">
      <c r="A124" s="2">
        <v>42248</v>
      </c>
      <c r="B124" t="s">
        <v>9</v>
      </c>
      <c r="C124" t="s">
        <v>17</v>
      </c>
      <c r="D124" s="6">
        <v>1275</v>
      </c>
    </row>
    <row r="125" spans="1:5" x14ac:dyDescent="0.25">
      <c r="A125" s="2">
        <v>42248</v>
      </c>
      <c r="B125" t="s">
        <v>9</v>
      </c>
      <c r="C125" t="s">
        <v>11</v>
      </c>
      <c r="D125" s="6">
        <v>28751</v>
      </c>
    </row>
    <row r="126" spans="1:5" x14ac:dyDescent="0.25">
      <c r="A126" s="2">
        <v>42248</v>
      </c>
      <c r="B126" t="s">
        <v>9</v>
      </c>
      <c r="C126" t="s">
        <v>13</v>
      </c>
      <c r="D126" s="6">
        <v>160</v>
      </c>
    </row>
    <row r="127" spans="1:5" x14ac:dyDescent="0.25">
      <c r="A127" s="2">
        <v>42292</v>
      </c>
      <c r="B127" t="s">
        <v>6</v>
      </c>
      <c r="C127" t="s">
        <v>18</v>
      </c>
      <c r="D127" s="6">
        <v>950</v>
      </c>
    </row>
    <row r="128" spans="1:5" x14ac:dyDescent="0.25">
      <c r="A128" s="2">
        <v>42292</v>
      </c>
      <c r="B128" t="s">
        <v>6</v>
      </c>
      <c r="C128" t="s">
        <v>8</v>
      </c>
      <c r="D128" s="6">
        <v>1275</v>
      </c>
    </row>
    <row r="129" spans="1:4" x14ac:dyDescent="0.25">
      <c r="A129" s="2">
        <v>42292</v>
      </c>
      <c r="B129" t="s">
        <v>9</v>
      </c>
      <c r="C129" t="s">
        <v>10</v>
      </c>
      <c r="D129" s="6">
        <v>146293</v>
      </c>
    </row>
    <row r="130" spans="1:4" x14ac:dyDescent="0.25">
      <c r="A130" s="2">
        <v>42292</v>
      </c>
      <c r="B130" t="s">
        <v>9</v>
      </c>
      <c r="C130" t="s">
        <v>17</v>
      </c>
      <c r="D130" s="6">
        <v>28638</v>
      </c>
    </row>
    <row r="131" spans="1:4" x14ac:dyDescent="0.25">
      <c r="A131" s="2">
        <v>42292</v>
      </c>
      <c r="B131" t="s">
        <v>9</v>
      </c>
      <c r="C131" t="s">
        <v>11</v>
      </c>
      <c r="D131" s="6">
        <v>28751</v>
      </c>
    </row>
    <row r="132" spans="1:4" x14ac:dyDescent="0.25">
      <c r="A132" s="2">
        <v>42292</v>
      </c>
      <c r="B132" s="2" t="s">
        <v>9</v>
      </c>
      <c r="C132" t="s">
        <v>13</v>
      </c>
      <c r="D132" s="6">
        <v>201</v>
      </c>
    </row>
    <row r="133" spans="1:4" x14ac:dyDescent="0.25">
      <c r="A133" s="2">
        <v>42323</v>
      </c>
      <c r="B133" t="s">
        <v>6</v>
      </c>
      <c r="C133" t="s">
        <v>18</v>
      </c>
      <c r="D133" s="6">
        <v>950</v>
      </c>
    </row>
    <row r="134" spans="1:4" x14ac:dyDescent="0.25">
      <c r="A134" s="2">
        <v>42323</v>
      </c>
      <c r="B134" t="s">
        <v>6</v>
      </c>
      <c r="C134" t="s">
        <v>8</v>
      </c>
      <c r="D134" s="6">
        <v>1275</v>
      </c>
    </row>
    <row r="135" spans="1:4" x14ac:dyDescent="0.25">
      <c r="A135" s="2">
        <v>42323</v>
      </c>
      <c r="B135" t="s">
        <v>9</v>
      </c>
      <c r="C135" t="s">
        <v>10</v>
      </c>
      <c r="D135" s="6">
        <v>187923</v>
      </c>
    </row>
    <row r="136" spans="1:4" x14ac:dyDescent="0.25">
      <c r="A136" s="2">
        <v>42323</v>
      </c>
      <c r="B136" t="s">
        <v>9</v>
      </c>
      <c r="C136" t="s">
        <v>17</v>
      </c>
      <c r="D136" s="6">
        <v>25186</v>
      </c>
    </row>
    <row r="137" spans="1:4" x14ac:dyDescent="0.25">
      <c r="A137" s="2">
        <v>42323</v>
      </c>
      <c r="B137" t="s">
        <v>9</v>
      </c>
      <c r="C137" t="s">
        <v>11</v>
      </c>
      <c r="D137" s="6">
        <v>27751</v>
      </c>
    </row>
    <row r="138" spans="1:4" x14ac:dyDescent="0.25">
      <c r="A138" s="2">
        <v>42323</v>
      </c>
      <c r="B138" t="s">
        <v>9</v>
      </c>
      <c r="C138" t="s">
        <v>13</v>
      </c>
      <c r="D138" s="6">
        <v>221</v>
      </c>
    </row>
    <row r="139" spans="1:4" x14ac:dyDescent="0.25">
      <c r="A139" s="2">
        <v>42353</v>
      </c>
      <c r="B139" t="s">
        <v>6</v>
      </c>
      <c r="C139" t="s">
        <v>18</v>
      </c>
      <c r="D139" s="6">
        <v>950</v>
      </c>
    </row>
    <row r="140" spans="1:4" x14ac:dyDescent="0.25">
      <c r="A140" s="2">
        <v>42353</v>
      </c>
      <c r="B140" t="s">
        <v>6</v>
      </c>
      <c r="C140" t="s">
        <v>8</v>
      </c>
      <c r="D140" s="6">
        <v>1275</v>
      </c>
    </row>
    <row r="141" spans="1:4" x14ac:dyDescent="0.25">
      <c r="A141" s="2">
        <v>42353</v>
      </c>
      <c r="B141" t="s">
        <v>9</v>
      </c>
      <c r="C141" t="s">
        <v>10</v>
      </c>
      <c r="D141" s="6">
        <v>126893</v>
      </c>
    </row>
    <row r="142" spans="1:4" x14ac:dyDescent="0.25">
      <c r="A142" s="2">
        <v>42353</v>
      </c>
      <c r="B142" t="s">
        <v>9</v>
      </c>
      <c r="C142" t="s">
        <v>17</v>
      </c>
      <c r="D142" s="6">
        <v>891</v>
      </c>
    </row>
    <row r="143" spans="1:4" x14ac:dyDescent="0.25">
      <c r="A143" s="2">
        <v>42353</v>
      </c>
      <c r="B143" t="s">
        <v>9</v>
      </c>
      <c r="C143" t="s">
        <v>11</v>
      </c>
      <c r="D143" s="6">
        <v>28751</v>
      </c>
    </row>
    <row r="144" spans="1:4" x14ac:dyDescent="0.25">
      <c r="A144" s="2">
        <v>42353</v>
      </c>
      <c r="B144" t="s">
        <v>9</v>
      </c>
      <c r="C144" t="s">
        <v>13</v>
      </c>
      <c r="D144" s="6">
        <v>280</v>
      </c>
    </row>
  </sheetData>
  <mergeCells count="1">
    <mergeCell ref="A1:K1"/>
  </mergeCells>
  <printOptions horizontalCentered="1" headings="1"/>
  <pageMargins left="0.7" right="0.7" top="0.75" bottom="0.75" header="0.3" footer="0.3"/>
  <pageSetup scale="84" fitToHeight="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4"/>
  <sheetViews>
    <sheetView showFormulas="1" topLeftCell="F1" zoomScale="90" zoomScaleNormal="90" workbookViewId="0">
      <selection activeCell="G25" sqref="G25"/>
    </sheetView>
  </sheetViews>
  <sheetFormatPr defaultRowHeight="15" x14ac:dyDescent="0.25"/>
  <cols>
    <col min="1" max="1" width="3.42578125" bestFit="1" customWidth="1"/>
    <col min="2" max="2" width="4.42578125" bestFit="1" customWidth="1"/>
    <col min="3" max="3" width="6.85546875" bestFit="1" customWidth="1"/>
    <col min="4" max="4" width="4.28515625" bestFit="1" customWidth="1"/>
    <col min="5" max="5" width="0" hidden="1" customWidth="1"/>
    <col min="6" max="6" width="11.5703125" bestFit="1" customWidth="1"/>
    <col min="7" max="7" width="24.28515625" style="7" bestFit="1" customWidth="1"/>
    <col min="8" max="8" width="5.7109375" style="7" customWidth="1"/>
    <col min="9" max="9" width="14.140625" bestFit="1" customWidth="1"/>
    <col min="10" max="10" width="21.85546875" style="7" bestFit="1" customWidth="1"/>
  </cols>
  <sheetData>
    <row r="1" spans="1:11" ht="62.1" customHeight="1" x14ac:dyDescent="0.5">
      <c r="A1" s="9" t="s">
        <v>19</v>
      </c>
      <c r="B1" s="9"/>
      <c r="C1" s="9"/>
      <c r="D1" s="9"/>
      <c r="E1" s="9"/>
      <c r="F1" s="9"/>
      <c r="G1" s="9"/>
      <c r="H1" s="9"/>
      <c r="I1" s="9"/>
      <c r="J1" s="9"/>
      <c r="K1" s="9"/>
    </row>
    <row r="3" spans="1:11" x14ac:dyDescent="0.25">
      <c r="A3" s="1" t="s">
        <v>0</v>
      </c>
      <c r="B3" s="1" t="s">
        <v>1</v>
      </c>
      <c r="C3" s="1" t="s">
        <v>2</v>
      </c>
      <c r="D3" s="1" t="s">
        <v>3</v>
      </c>
      <c r="F3" s="1" t="s">
        <v>4</v>
      </c>
      <c r="I3" s="1" t="s">
        <v>5</v>
      </c>
    </row>
    <row r="4" spans="1:11" x14ac:dyDescent="0.25">
      <c r="A4" s="2">
        <v>41640</v>
      </c>
      <c r="B4" t="s">
        <v>6</v>
      </c>
      <c r="C4" t="s">
        <v>7</v>
      </c>
      <c r="D4" s="6">
        <v>950</v>
      </c>
      <c r="F4" s="4" t="s">
        <v>7</v>
      </c>
      <c r="G4" s="7">
        <f>SUMIF($C$4:$C$144,"Rent",$D$4:$D$144)</f>
        <v>19950</v>
      </c>
      <c r="I4" s="4" t="s">
        <v>6</v>
      </c>
      <c r="J4" s="8">
        <f>SUMIF($B$4:$B$144,"Fixed",$D$4:$D$144)</f>
        <v>53400</v>
      </c>
    </row>
    <row r="5" spans="1:11" x14ac:dyDescent="0.25">
      <c r="A5" s="2">
        <v>41640</v>
      </c>
      <c r="B5" t="s">
        <v>6</v>
      </c>
      <c r="C5" t="s">
        <v>8</v>
      </c>
      <c r="D5" s="6">
        <v>1275</v>
      </c>
      <c r="F5" s="4" t="s">
        <v>8</v>
      </c>
      <c r="G5" s="7">
        <f>SUMIF($C$4:$C$144,"Loan Payment",$D$4:$D$144)</f>
        <v>30600</v>
      </c>
      <c r="I5" s="4" t="s">
        <v>9</v>
      </c>
      <c r="J5" s="8">
        <f>SUMIF($B$4:$B$144,"Variable",$D$4:$D$144)</f>
        <v>6612696</v>
      </c>
    </row>
    <row r="6" spans="1:11" x14ac:dyDescent="0.25">
      <c r="A6" s="2">
        <v>41640</v>
      </c>
      <c r="B6" t="s">
        <v>9</v>
      </c>
      <c r="C6" t="s">
        <v>10</v>
      </c>
      <c r="D6" s="6">
        <v>150285</v>
      </c>
      <c r="F6" s="4" t="s">
        <v>10</v>
      </c>
      <c r="G6" s="7">
        <f>SUMIF($C$4:$C$144,"Supplies",$D$4:$D$144)</f>
        <v>5125521</v>
      </c>
    </row>
    <row r="7" spans="1:11" x14ac:dyDescent="0.25">
      <c r="A7" s="2">
        <v>41640</v>
      </c>
      <c r="B7" t="s">
        <v>9</v>
      </c>
      <c r="C7" t="s">
        <v>17</v>
      </c>
      <c r="D7" s="6">
        <v>90285</v>
      </c>
      <c r="F7" s="4" t="s">
        <v>17</v>
      </c>
      <c r="G7" s="7">
        <f>SUMIF($C$4:$C$144,"Equipment",$D$4:$D$144)</f>
        <v>823720</v>
      </c>
    </row>
    <row r="8" spans="1:11" x14ac:dyDescent="0.25">
      <c r="A8" s="2">
        <v>41640</v>
      </c>
      <c r="B8" t="s">
        <v>9</v>
      </c>
      <c r="C8" t="s">
        <v>11</v>
      </c>
      <c r="D8" s="6">
        <v>25218</v>
      </c>
      <c r="F8" s="4" t="s">
        <v>11</v>
      </c>
      <c r="G8" s="7">
        <f>SUMIF($C$4:$C$144,"Payroll",$D$4:$D$144)</f>
        <v>657227</v>
      </c>
      <c r="I8" s="1" t="s">
        <v>12</v>
      </c>
    </row>
    <row r="9" spans="1:11" x14ac:dyDescent="0.25">
      <c r="A9" s="2">
        <v>41640</v>
      </c>
      <c r="B9" t="s">
        <v>9</v>
      </c>
      <c r="C9" t="s">
        <v>13</v>
      </c>
      <c r="D9" s="6">
        <v>350</v>
      </c>
      <c r="F9" s="4" t="s">
        <v>13</v>
      </c>
      <c r="G9" s="7">
        <f>SUMIF($C$4:$C$144,"Utilities",$D$4:$D$144)</f>
        <v>6228</v>
      </c>
      <c r="I9" s="4" t="s">
        <v>6</v>
      </c>
      <c r="J9" s="8">
        <f>SUMIF($B$4:$B$72,"Fixed",$D$4:$D$72)</f>
        <v>26700</v>
      </c>
    </row>
    <row r="10" spans="1:11" x14ac:dyDescent="0.25">
      <c r="A10" s="2">
        <v>41671</v>
      </c>
      <c r="B10" t="s">
        <v>6</v>
      </c>
      <c r="C10" t="s">
        <v>7</v>
      </c>
      <c r="D10" s="6">
        <v>950</v>
      </c>
      <c r="I10" s="4" t="s">
        <v>9</v>
      </c>
      <c r="J10" s="8">
        <f>SUMIF($B$4:$B$72,"Variable",$D$4:$D$72)</f>
        <v>3399590</v>
      </c>
    </row>
    <row r="11" spans="1:11" x14ac:dyDescent="0.25">
      <c r="A11" s="2">
        <v>41671</v>
      </c>
      <c r="B11" t="s">
        <v>6</v>
      </c>
      <c r="C11" t="s">
        <v>8</v>
      </c>
      <c r="D11" s="6">
        <v>1275</v>
      </c>
      <c r="F11" s="5" t="s">
        <v>14</v>
      </c>
    </row>
    <row r="12" spans="1:11" x14ac:dyDescent="0.25">
      <c r="A12" s="2">
        <v>41671</v>
      </c>
      <c r="B12" t="s">
        <v>9</v>
      </c>
      <c r="C12" t="s">
        <v>10</v>
      </c>
      <c r="D12" s="6">
        <v>147500</v>
      </c>
      <c r="F12" s="4" t="s">
        <v>7</v>
      </c>
      <c r="G12" s="7">
        <f>SUMIF($C$4:$C$72,"Rent",$D$4:$D$72)</f>
        <v>11400</v>
      </c>
      <c r="H12" s="8"/>
      <c r="I12" s="1" t="s">
        <v>15</v>
      </c>
    </row>
    <row r="13" spans="1:11" x14ac:dyDescent="0.25">
      <c r="A13" s="2">
        <v>41671</v>
      </c>
      <c r="B13" t="s">
        <v>9</v>
      </c>
      <c r="C13" t="s">
        <v>17</v>
      </c>
      <c r="D13" s="6">
        <v>87345</v>
      </c>
      <c r="F13" s="4" t="s">
        <v>8</v>
      </c>
      <c r="G13" s="7">
        <f>SUMIF($C$4:$C$72,"Loan Payment",$D$4:$D$172)</f>
        <v>15300</v>
      </c>
      <c r="H13" s="8"/>
      <c r="I13" s="4" t="s">
        <v>6</v>
      </c>
      <c r="J13" s="8">
        <f>SUMIF($B$4:$B$73,"Fixed",$D$4:$D$144)</f>
        <v>27650</v>
      </c>
    </row>
    <row r="14" spans="1:11" x14ac:dyDescent="0.25">
      <c r="A14" s="2">
        <v>41671</v>
      </c>
      <c r="B14" t="s">
        <v>9</v>
      </c>
      <c r="C14" t="s">
        <v>11</v>
      </c>
      <c r="D14" s="6">
        <v>25218</v>
      </c>
      <c r="F14" s="4" t="s">
        <v>10</v>
      </c>
      <c r="G14" s="7">
        <f>SUMIF($C$4:$C$72,"Supplies",$D$4:$D$72)</f>
        <v>2344531</v>
      </c>
      <c r="H14" s="8"/>
      <c r="I14" s="4" t="s">
        <v>9</v>
      </c>
      <c r="J14" s="8">
        <f>SUMIF($B$4:$B$73,"Variable",$D$4:$D$144)</f>
        <v>3399590</v>
      </c>
    </row>
    <row r="15" spans="1:11" x14ac:dyDescent="0.25">
      <c r="A15" s="2">
        <v>41671</v>
      </c>
      <c r="B15" t="s">
        <v>9</v>
      </c>
      <c r="C15" t="s">
        <v>13</v>
      </c>
      <c r="D15" s="6">
        <v>342</v>
      </c>
      <c r="F15" s="4" t="s">
        <v>17</v>
      </c>
      <c r="G15" s="7">
        <f>SUMIF($C$4:$C$72,"Equipment",$D$4:$D$72)</f>
        <v>738795</v>
      </c>
      <c r="H15" s="8"/>
      <c r="I15" s="4"/>
      <c r="J15" s="8"/>
    </row>
    <row r="16" spans="1:11" x14ac:dyDescent="0.25">
      <c r="A16" s="2">
        <v>41699</v>
      </c>
      <c r="B16" t="s">
        <v>6</v>
      </c>
      <c r="C16" t="s">
        <v>7</v>
      </c>
      <c r="D16" s="6">
        <v>950</v>
      </c>
      <c r="F16" s="4" t="s">
        <v>11</v>
      </c>
      <c r="G16" s="7">
        <f>SUMIF($C$4:$C$72,"Payroll",$D$4:$D$72)</f>
        <v>313215</v>
      </c>
      <c r="H16" s="8"/>
    </row>
    <row r="17" spans="1:8" x14ac:dyDescent="0.25">
      <c r="A17" s="2">
        <v>41699</v>
      </c>
      <c r="B17" t="s">
        <v>6</v>
      </c>
      <c r="C17" t="s">
        <v>8</v>
      </c>
      <c r="D17" s="6">
        <v>1275</v>
      </c>
      <c r="F17" s="4" t="s">
        <v>13</v>
      </c>
      <c r="G17" s="7">
        <f>SUMIF($C$4:$C$72,"Utilities",$D$4:$D$72)</f>
        <v>3049</v>
      </c>
      <c r="H17" s="8"/>
    </row>
    <row r="18" spans="1:8" x14ac:dyDescent="0.25">
      <c r="A18" s="2">
        <v>41699</v>
      </c>
      <c r="B18" t="s">
        <v>9</v>
      </c>
      <c r="C18" t="s">
        <v>10</v>
      </c>
      <c r="D18" s="6">
        <v>162688</v>
      </c>
    </row>
    <row r="19" spans="1:8" x14ac:dyDescent="0.25">
      <c r="A19" s="2">
        <v>41699</v>
      </c>
      <c r="B19" t="s">
        <v>9</v>
      </c>
      <c r="C19" t="s">
        <v>17</v>
      </c>
      <c r="D19" s="6">
        <v>48625</v>
      </c>
      <c r="F19" s="5" t="s">
        <v>16</v>
      </c>
    </row>
    <row r="20" spans="1:8" x14ac:dyDescent="0.25">
      <c r="A20" s="2">
        <v>41699</v>
      </c>
      <c r="B20" t="s">
        <v>9</v>
      </c>
      <c r="C20" t="s">
        <v>11</v>
      </c>
      <c r="D20" s="6">
        <v>25218</v>
      </c>
      <c r="F20" s="4" t="s">
        <v>7</v>
      </c>
      <c r="G20" s="7">
        <f>SUMIF($C$4:$C$73,"Rent",$D$4:$D$144)</f>
        <v>12350</v>
      </c>
    </row>
    <row r="21" spans="1:8" x14ac:dyDescent="0.25">
      <c r="A21" s="2">
        <v>41699</v>
      </c>
      <c r="B21" t="s">
        <v>9</v>
      </c>
      <c r="C21" t="s">
        <v>13</v>
      </c>
      <c r="D21" s="6">
        <v>310</v>
      </c>
      <c r="F21" s="4" t="s">
        <v>8</v>
      </c>
      <c r="G21" s="7">
        <f>SUMIF($C$4:$C$73,"Loan Payment",$D$4:$D$144)</f>
        <v>15300</v>
      </c>
    </row>
    <row r="22" spans="1:8" x14ac:dyDescent="0.25">
      <c r="A22" s="2">
        <v>41730</v>
      </c>
      <c r="B22" t="s">
        <v>6</v>
      </c>
      <c r="C22" t="s">
        <v>7</v>
      </c>
      <c r="D22" s="6">
        <v>950</v>
      </c>
      <c r="F22" s="4" t="s">
        <v>10</v>
      </c>
      <c r="G22" s="7">
        <f>SUMIF($C$4:$C$73,"Supplies",$D$4:$D$144)</f>
        <v>2344531</v>
      </c>
    </row>
    <row r="23" spans="1:8" x14ac:dyDescent="0.25">
      <c r="A23" s="2">
        <v>41730</v>
      </c>
      <c r="B23" t="s">
        <v>6</v>
      </c>
      <c r="C23" t="s">
        <v>8</v>
      </c>
      <c r="D23" s="6">
        <v>1275</v>
      </c>
      <c r="F23" s="4" t="s">
        <v>11</v>
      </c>
      <c r="G23" s="7">
        <f>SUMIF($C$4:$C$73,"Payroll",$D$4:$D$144)</f>
        <v>313215</v>
      </c>
    </row>
    <row r="24" spans="1:8" x14ac:dyDescent="0.25">
      <c r="A24" s="2">
        <v>41730</v>
      </c>
      <c r="B24" t="s">
        <v>9</v>
      </c>
      <c r="C24" t="s">
        <v>10</v>
      </c>
      <c r="D24" s="6">
        <v>186900</v>
      </c>
      <c r="F24" s="4" t="s">
        <v>13</v>
      </c>
      <c r="G24" s="7">
        <f>SUMIF($C$4:$C$73,"Utilities",$D$4:$D$144)</f>
        <v>3049</v>
      </c>
    </row>
    <row r="25" spans="1:8" x14ac:dyDescent="0.25">
      <c r="A25" s="2">
        <v>41730</v>
      </c>
      <c r="B25" t="s">
        <v>9</v>
      </c>
      <c r="C25" t="s">
        <v>11</v>
      </c>
      <c r="D25" s="6">
        <v>25218</v>
      </c>
      <c r="H25" s="8"/>
    </row>
    <row r="26" spans="1:8" x14ac:dyDescent="0.25">
      <c r="A26" s="2">
        <v>41730</v>
      </c>
      <c r="B26" t="s">
        <v>9</v>
      </c>
      <c r="C26" t="s">
        <v>13</v>
      </c>
      <c r="D26" s="6">
        <v>255</v>
      </c>
    </row>
    <row r="27" spans="1:8" x14ac:dyDescent="0.25">
      <c r="A27" s="2">
        <v>41760</v>
      </c>
      <c r="B27" t="s">
        <v>6</v>
      </c>
      <c r="C27" t="s">
        <v>7</v>
      </c>
      <c r="D27" s="6">
        <v>950</v>
      </c>
    </row>
    <row r="28" spans="1:8" x14ac:dyDescent="0.25">
      <c r="A28" s="2">
        <v>41760</v>
      </c>
      <c r="B28" t="s">
        <v>6</v>
      </c>
      <c r="C28" t="s">
        <v>8</v>
      </c>
      <c r="D28" s="6">
        <v>1275</v>
      </c>
    </row>
    <row r="29" spans="1:8" x14ac:dyDescent="0.25">
      <c r="A29" s="2">
        <v>41760</v>
      </c>
      <c r="B29" t="s">
        <v>9</v>
      </c>
      <c r="C29" t="s">
        <v>10</v>
      </c>
      <c r="D29" s="6">
        <v>175888</v>
      </c>
    </row>
    <row r="30" spans="1:8" x14ac:dyDescent="0.25">
      <c r="A30" s="2">
        <v>41760</v>
      </c>
      <c r="B30" t="s">
        <v>9</v>
      </c>
      <c r="C30" t="s">
        <v>17</v>
      </c>
      <c r="D30" s="6">
        <v>102345</v>
      </c>
    </row>
    <row r="31" spans="1:8" x14ac:dyDescent="0.25">
      <c r="A31" s="2">
        <v>41760</v>
      </c>
      <c r="B31" t="s">
        <v>9</v>
      </c>
      <c r="C31" t="s">
        <v>11</v>
      </c>
      <c r="D31" s="6">
        <v>25218</v>
      </c>
    </row>
    <row r="32" spans="1:8" x14ac:dyDescent="0.25">
      <c r="A32" s="2">
        <v>41760</v>
      </c>
      <c r="B32" t="s">
        <v>9</v>
      </c>
      <c r="C32" t="s">
        <v>13</v>
      </c>
      <c r="D32" s="6">
        <v>231</v>
      </c>
    </row>
    <row r="33" spans="1:4" x14ac:dyDescent="0.25">
      <c r="A33" s="2">
        <v>41791</v>
      </c>
      <c r="B33" t="s">
        <v>6</v>
      </c>
      <c r="C33" t="s">
        <v>7</v>
      </c>
      <c r="D33" s="6">
        <v>950</v>
      </c>
    </row>
    <row r="34" spans="1:4" x14ac:dyDescent="0.25">
      <c r="A34" s="2">
        <v>41791</v>
      </c>
      <c r="B34" t="s">
        <v>6</v>
      </c>
      <c r="C34" t="s">
        <v>8</v>
      </c>
      <c r="D34" s="6">
        <v>1275</v>
      </c>
    </row>
    <row r="35" spans="1:4" x14ac:dyDescent="0.25">
      <c r="A35" s="2">
        <v>41791</v>
      </c>
      <c r="B35" t="s">
        <v>9</v>
      </c>
      <c r="C35" t="s">
        <v>10</v>
      </c>
      <c r="D35" s="6">
        <v>200510</v>
      </c>
    </row>
    <row r="36" spans="1:4" x14ac:dyDescent="0.25">
      <c r="A36" s="2">
        <v>41791</v>
      </c>
      <c r="B36" t="s">
        <v>9</v>
      </c>
      <c r="C36" t="s">
        <v>17</v>
      </c>
      <c r="D36" s="6">
        <v>125740</v>
      </c>
    </row>
    <row r="37" spans="1:4" x14ac:dyDescent="0.25">
      <c r="A37" s="2">
        <v>41791</v>
      </c>
      <c r="B37" t="s">
        <v>9</v>
      </c>
      <c r="C37" t="s">
        <v>11</v>
      </c>
      <c r="D37" s="6">
        <v>25218</v>
      </c>
    </row>
    <row r="38" spans="1:4" x14ac:dyDescent="0.25">
      <c r="A38" s="2">
        <v>41791</v>
      </c>
      <c r="B38" t="s">
        <v>9</v>
      </c>
      <c r="C38" t="s">
        <v>13</v>
      </c>
      <c r="D38" s="6">
        <v>200</v>
      </c>
    </row>
    <row r="39" spans="1:4" x14ac:dyDescent="0.25">
      <c r="A39" s="2">
        <v>41821</v>
      </c>
      <c r="B39" t="s">
        <v>6</v>
      </c>
      <c r="C39" t="s">
        <v>7</v>
      </c>
      <c r="D39" s="6">
        <v>950</v>
      </c>
    </row>
    <row r="40" spans="1:4" x14ac:dyDescent="0.25">
      <c r="A40" s="2">
        <v>41821</v>
      </c>
      <c r="B40" t="s">
        <v>6</v>
      </c>
      <c r="C40" t="s">
        <v>8</v>
      </c>
      <c r="D40" s="6">
        <v>1275</v>
      </c>
    </row>
    <row r="41" spans="1:4" x14ac:dyDescent="0.25">
      <c r="A41" s="2">
        <v>41821</v>
      </c>
      <c r="B41" t="s">
        <v>9</v>
      </c>
      <c r="C41" t="s">
        <v>10</v>
      </c>
      <c r="D41" s="6">
        <v>218502</v>
      </c>
    </row>
    <row r="42" spans="1:4" x14ac:dyDescent="0.25">
      <c r="A42" s="2">
        <v>41821</v>
      </c>
      <c r="B42" t="s">
        <v>9</v>
      </c>
      <c r="C42" t="s">
        <v>11</v>
      </c>
      <c r="D42" s="6">
        <v>25218</v>
      </c>
    </row>
    <row r="43" spans="1:4" x14ac:dyDescent="0.25">
      <c r="A43" s="2">
        <v>41821</v>
      </c>
      <c r="B43" t="s">
        <v>9</v>
      </c>
      <c r="C43" t="s">
        <v>13</v>
      </c>
      <c r="D43" s="6">
        <v>255</v>
      </c>
    </row>
    <row r="44" spans="1:4" x14ac:dyDescent="0.25">
      <c r="A44" s="2">
        <v>41852</v>
      </c>
      <c r="B44" t="s">
        <v>6</v>
      </c>
      <c r="C44" t="s">
        <v>7</v>
      </c>
      <c r="D44" s="6">
        <v>950</v>
      </c>
    </row>
    <row r="45" spans="1:4" x14ac:dyDescent="0.25">
      <c r="A45" s="2">
        <v>41852</v>
      </c>
      <c r="B45" t="s">
        <v>6</v>
      </c>
      <c r="C45" t="s">
        <v>8</v>
      </c>
      <c r="D45" s="6">
        <v>1275</v>
      </c>
    </row>
    <row r="46" spans="1:4" x14ac:dyDescent="0.25">
      <c r="A46" s="2">
        <v>41852</v>
      </c>
      <c r="B46" t="s">
        <v>9</v>
      </c>
      <c r="C46" t="s">
        <v>10</v>
      </c>
      <c r="D46" s="6">
        <v>185200</v>
      </c>
    </row>
    <row r="47" spans="1:4" x14ac:dyDescent="0.25">
      <c r="A47" s="2">
        <v>41852</v>
      </c>
      <c r="B47" t="s">
        <v>9</v>
      </c>
      <c r="C47" t="s">
        <v>17</v>
      </c>
      <c r="D47" s="6">
        <v>78000</v>
      </c>
    </row>
    <row r="48" spans="1:4" x14ac:dyDescent="0.25">
      <c r="A48" s="2">
        <v>41852</v>
      </c>
      <c r="B48" t="s">
        <v>9</v>
      </c>
      <c r="C48" t="s">
        <v>11</v>
      </c>
      <c r="D48" s="6">
        <v>25218</v>
      </c>
    </row>
    <row r="49" spans="1:4" x14ac:dyDescent="0.25">
      <c r="A49" s="2">
        <v>41852</v>
      </c>
      <c r="B49" t="s">
        <v>9</v>
      </c>
      <c r="C49" t="s">
        <v>13</v>
      </c>
      <c r="D49" s="6">
        <v>286</v>
      </c>
    </row>
    <row r="50" spans="1:4" x14ac:dyDescent="0.25">
      <c r="A50" s="2">
        <v>41883</v>
      </c>
      <c r="B50" t="s">
        <v>6</v>
      </c>
      <c r="C50" t="s">
        <v>7</v>
      </c>
      <c r="D50" s="6">
        <v>950</v>
      </c>
    </row>
    <row r="51" spans="1:4" x14ac:dyDescent="0.25">
      <c r="A51" s="2">
        <v>41883</v>
      </c>
      <c r="B51" t="s">
        <v>6</v>
      </c>
      <c r="C51" t="s">
        <v>8</v>
      </c>
      <c r="D51" s="6">
        <v>1275</v>
      </c>
    </row>
    <row r="52" spans="1:4" x14ac:dyDescent="0.25">
      <c r="A52" s="2">
        <v>41883</v>
      </c>
      <c r="B52" t="s">
        <v>9</v>
      </c>
      <c r="C52" t="s">
        <v>10</v>
      </c>
      <c r="D52" s="6">
        <v>220100</v>
      </c>
    </row>
    <row r="53" spans="1:4" x14ac:dyDescent="0.25">
      <c r="A53" s="2">
        <v>41883</v>
      </c>
      <c r="B53" t="s">
        <v>9</v>
      </c>
      <c r="C53" t="s">
        <v>17</v>
      </c>
      <c r="D53" s="6">
        <v>89000</v>
      </c>
    </row>
    <row r="54" spans="1:4" x14ac:dyDescent="0.25">
      <c r="A54" s="2">
        <v>41883</v>
      </c>
      <c r="B54" t="s">
        <v>9</v>
      </c>
      <c r="C54" t="s">
        <v>11</v>
      </c>
      <c r="D54" s="6">
        <v>25218</v>
      </c>
    </row>
    <row r="55" spans="1:4" x14ac:dyDescent="0.25">
      <c r="A55" s="2">
        <v>41883</v>
      </c>
      <c r="B55" t="s">
        <v>9</v>
      </c>
      <c r="C55" t="s">
        <v>13</v>
      </c>
      <c r="D55" s="6">
        <v>145</v>
      </c>
    </row>
    <row r="56" spans="1:4" x14ac:dyDescent="0.25">
      <c r="A56" s="2">
        <v>41913</v>
      </c>
      <c r="B56" t="s">
        <v>6</v>
      </c>
      <c r="C56" t="s">
        <v>7</v>
      </c>
      <c r="D56" s="6">
        <v>950</v>
      </c>
    </row>
    <row r="57" spans="1:4" x14ac:dyDescent="0.25">
      <c r="A57" s="2">
        <v>41913</v>
      </c>
      <c r="B57" t="s">
        <v>6</v>
      </c>
      <c r="C57" t="s">
        <v>8</v>
      </c>
      <c r="D57" s="6">
        <v>1275</v>
      </c>
    </row>
    <row r="58" spans="1:4" x14ac:dyDescent="0.25">
      <c r="A58" s="2">
        <v>41913</v>
      </c>
      <c r="B58" t="s">
        <v>9</v>
      </c>
      <c r="C58" t="s">
        <v>10</v>
      </c>
      <c r="D58" s="6">
        <v>236750</v>
      </c>
    </row>
    <row r="59" spans="1:4" x14ac:dyDescent="0.25">
      <c r="A59" s="2">
        <v>41913</v>
      </c>
      <c r="B59" t="s">
        <v>9</v>
      </c>
      <c r="C59" t="s">
        <v>17</v>
      </c>
      <c r="D59" s="6">
        <v>45296</v>
      </c>
    </row>
    <row r="60" spans="1:4" x14ac:dyDescent="0.25">
      <c r="A60" s="2">
        <v>41913</v>
      </c>
      <c r="B60" t="s">
        <v>9</v>
      </c>
      <c r="C60" t="s">
        <v>11</v>
      </c>
      <c r="D60" s="6">
        <v>28751</v>
      </c>
    </row>
    <row r="61" spans="1:4" x14ac:dyDescent="0.25">
      <c r="A61" s="2">
        <v>41913</v>
      </c>
      <c r="B61" t="s">
        <v>9</v>
      </c>
      <c r="C61" t="s">
        <v>13</v>
      </c>
      <c r="D61" s="6">
        <v>190</v>
      </c>
    </row>
    <row r="62" spans="1:4" x14ac:dyDescent="0.25">
      <c r="A62" s="2">
        <v>41944</v>
      </c>
      <c r="B62" t="s">
        <v>6</v>
      </c>
      <c r="C62" t="s">
        <v>7</v>
      </c>
      <c r="D62" s="6">
        <v>950</v>
      </c>
    </row>
    <row r="63" spans="1:4" x14ac:dyDescent="0.25">
      <c r="A63" s="2">
        <v>41944</v>
      </c>
      <c r="B63" t="s">
        <v>6</v>
      </c>
      <c r="C63" t="s">
        <v>8</v>
      </c>
      <c r="D63" s="6">
        <v>1275</v>
      </c>
    </row>
    <row r="64" spans="1:4" x14ac:dyDescent="0.25">
      <c r="A64" s="2">
        <v>41944</v>
      </c>
      <c r="B64" t="s">
        <v>9</v>
      </c>
      <c r="C64" t="s">
        <v>10</v>
      </c>
      <c r="D64" s="6">
        <v>215520</v>
      </c>
    </row>
    <row r="65" spans="1:4" x14ac:dyDescent="0.25">
      <c r="A65" s="2">
        <v>41944</v>
      </c>
      <c r="B65" t="s">
        <v>9</v>
      </c>
      <c r="C65" t="s">
        <v>11</v>
      </c>
      <c r="D65" s="6">
        <v>28751</v>
      </c>
    </row>
    <row r="66" spans="1:4" x14ac:dyDescent="0.25">
      <c r="A66" s="2">
        <v>41944</v>
      </c>
      <c r="B66" t="s">
        <v>9</v>
      </c>
      <c r="C66" t="s">
        <v>13</v>
      </c>
      <c r="D66" s="6">
        <v>210</v>
      </c>
    </row>
    <row r="67" spans="1:4" x14ac:dyDescent="0.25">
      <c r="A67" s="2">
        <v>41974</v>
      </c>
      <c r="B67" t="s">
        <v>6</v>
      </c>
      <c r="C67" t="s">
        <v>7</v>
      </c>
      <c r="D67" s="6">
        <v>950</v>
      </c>
    </row>
    <row r="68" spans="1:4" x14ac:dyDescent="0.25">
      <c r="A68" s="2">
        <v>41974</v>
      </c>
      <c r="B68" t="s">
        <v>6</v>
      </c>
      <c r="C68" t="s">
        <v>8</v>
      </c>
      <c r="D68" s="6">
        <v>1275</v>
      </c>
    </row>
    <row r="69" spans="1:4" x14ac:dyDescent="0.25">
      <c r="A69" s="2">
        <v>41974</v>
      </c>
      <c r="B69" t="s">
        <v>9</v>
      </c>
      <c r="C69" t="s">
        <v>10</v>
      </c>
      <c r="D69" s="6">
        <v>244688</v>
      </c>
    </row>
    <row r="70" spans="1:4" x14ac:dyDescent="0.25">
      <c r="A70" s="2">
        <v>41974</v>
      </c>
      <c r="B70" t="s">
        <v>9</v>
      </c>
      <c r="C70" t="s">
        <v>17</v>
      </c>
      <c r="D70" s="6">
        <v>72159</v>
      </c>
    </row>
    <row r="71" spans="1:4" x14ac:dyDescent="0.25">
      <c r="A71" s="2">
        <v>41974</v>
      </c>
      <c r="B71" t="s">
        <v>9</v>
      </c>
      <c r="C71" t="s">
        <v>11</v>
      </c>
      <c r="D71" s="6">
        <v>28751</v>
      </c>
    </row>
    <row r="72" spans="1:4" x14ac:dyDescent="0.25">
      <c r="A72" s="2">
        <v>41974</v>
      </c>
      <c r="B72" t="s">
        <v>9</v>
      </c>
      <c r="C72" t="s">
        <v>13</v>
      </c>
      <c r="D72" s="6">
        <v>275</v>
      </c>
    </row>
    <row r="73" spans="1:4" x14ac:dyDescent="0.25">
      <c r="A73" s="2">
        <v>42005</v>
      </c>
      <c r="B73" t="s">
        <v>6</v>
      </c>
      <c r="C73" t="s">
        <v>7</v>
      </c>
      <c r="D73" s="6">
        <v>950</v>
      </c>
    </row>
    <row r="74" spans="1:4" x14ac:dyDescent="0.25">
      <c r="A74" s="2">
        <v>42005</v>
      </c>
      <c r="B74" t="s">
        <v>6</v>
      </c>
      <c r="C74" t="s">
        <v>8</v>
      </c>
      <c r="D74" s="6">
        <v>1275</v>
      </c>
    </row>
    <row r="75" spans="1:4" x14ac:dyDescent="0.25">
      <c r="A75" s="2">
        <v>42005</v>
      </c>
      <c r="B75" t="s">
        <v>9</v>
      </c>
      <c r="C75" t="s">
        <v>10</v>
      </c>
      <c r="D75" s="6">
        <v>247852</v>
      </c>
    </row>
    <row r="76" spans="1:4" x14ac:dyDescent="0.25">
      <c r="A76" s="2">
        <v>42005</v>
      </c>
      <c r="B76" t="s">
        <v>9</v>
      </c>
      <c r="C76" t="s">
        <v>17</v>
      </c>
      <c r="D76" s="6">
        <v>2587</v>
      </c>
    </row>
    <row r="77" spans="1:4" x14ac:dyDescent="0.25">
      <c r="A77" s="2">
        <v>42005</v>
      </c>
      <c r="B77" t="s">
        <v>9</v>
      </c>
      <c r="C77" t="s">
        <v>11</v>
      </c>
      <c r="D77" s="6">
        <v>28751</v>
      </c>
    </row>
    <row r="78" spans="1:4" x14ac:dyDescent="0.25">
      <c r="A78" s="2">
        <v>42005</v>
      </c>
      <c r="B78" t="s">
        <v>9</v>
      </c>
      <c r="C78" t="s">
        <v>13</v>
      </c>
      <c r="D78" s="6">
        <v>360</v>
      </c>
    </row>
    <row r="79" spans="1:4" x14ac:dyDescent="0.25">
      <c r="A79" s="2">
        <v>42036</v>
      </c>
      <c r="B79" t="s">
        <v>6</v>
      </c>
      <c r="C79" t="s">
        <v>7</v>
      </c>
      <c r="D79" s="6">
        <v>950</v>
      </c>
    </row>
    <row r="80" spans="1:4" x14ac:dyDescent="0.25">
      <c r="A80" s="2">
        <v>42036</v>
      </c>
      <c r="B80" t="s">
        <v>6</v>
      </c>
      <c r="C80" t="s">
        <v>8</v>
      </c>
      <c r="D80" s="6">
        <v>1275</v>
      </c>
    </row>
    <row r="81" spans="1:5" x14ac:dyDescent="0.25">
      <c r="A81" s="2">
        <v>42036</v>
      </c>
      <c r="B81" t="s">
        <v>9</v>
      </c>
      <c r="C81" t="s">
        <v>10</v>
      </c>
      <c r="D81" s="6">
        <v>258252</v>
      </c>
    </row>
    <row r="82" spans="1:5" x14ac:dyDescent="0.25">
      <c r="A82" s="2">
        <v>42036</v>
      </c>
      <c r="B82" t="s">
        <v>9</v>
      </c>
      <c r="C82" t="s">
        <v>17</v>
      </c>
      <c r="D82" s="6">
        <v>2318</v>
      </c>
    </row>
    <row r="83" spans="1:5" x14ac:dyDescent="0.25">
      <c r="A83" s="2">
        <v>42036</v>
      </c>
      <c r="B83" t="s">
        <v>9</v>
      </c>
      <c r="C83" t="s">
        <v>11</v>
      </c>
      <c r="D83" s="6">
        <v>28751</v>
      </c>
    </row>
    <row r="84" spans="1:5" x14ac:dyDescent="0.25">
      <c r="A84" s="2">
        <v>42036</v>
      </c>
      <c r="B84" t="s">
        <v>9</v>
      </c>
      <c r="C84" t="s">
        <v>13</v>
      </c>
      <c r="D84" s="6">
        <v>351</v>
      </c>
    </row>
    <row r="85" spans="1:5" x14ac:dyDescent="0.25">
      <c r="A85" s="2">
        <v>42064</v>
      </c>
      <c r="B85" t="s">
        <v>6</v>
      </c>
      <c r="C85" t="s">
        <v>7</v>
      </c>
      <c r="D85" s="6">
        <v>950</v>
      </c>
    </row>
    <row r="86" spans="1:5" x14ac:dyDescent="0.25">
      <c r="A86" s="2">
        <v>42064</v>
      </c>
      <c r="B86" t="s">
        <v>6</v>
      </c>
      <c r="C86" t="s">
        <v>8</v>
      </c>
      <c r="D86" s="6">
        <v>1275</v>
      </c>
    </row>
    <row r="87" spans="1:5" x14ac:dyDescent="0.25">
      <c r="A87" s="2">
        <v>42064</v>
      </c>
      <c r="B87" t="s">
        <v>9</v>
      </c>
      <c r="C87" t="s">
        <v>10</v>
      </c>
      <c r="D87" s="6">
        <v>236285</v>
      </c>
      <c r="E87" s="3"/>
    </row>
    <row r="88" spans="1:5" x14ac:dyDescent="0.25">
      <c r="A88" s="2">
        <v>42064</v>
      </c>
      <c r="B88" t="s">
        <v>9</v>
      </c>
      <c r="C88" t="s">
        <v>17</v>
      </c>
      <c r="D88" s="6">
        <v>3619</v>
      </c>
      <c r="E88" s="3"/>
    </row>
    <row r="89" spans="1:5" x14ac:dyDescent="0.25">
      <c r="A89" s="2">
        <v>42064</v>
      </c>
      <c r="B89" t="s">
        <v>9</v>
      </c>
      <c r="C89" t="s">
        <v>11</v>
      </c>
      <c r="D89" s="6">
        <v>28751</v>
      </c>
      <c r="E89" s="3"/>
    </row>
    <row r="90" spans="1:5" x14ac:dyDescent="0.25">
      <c r="A90" s="2">
        <v>42064</v>
      </c>
      <c r="B90" t="s">
        <v>9</v>
      </c>
      <c r="C90" t="s">
        <v>13</v>
      </c>
      <c r="D90" s="6">
        <v>320</v>
      </c>
      <c r="E90" s="3"/>
    </row>
    <row r="91" spans="1:5" x14ac:dyDescent="0.25">
      <c r="A91" s="2">
        <v>42095</v>
      </c>
      <c r="B91" t="s">
        <v>6</v>
      </c>
      <c r="C91" t="s">
        <v>7</v>
      </c>
      <c r="D91" s="6">
        <v>950</v>
      </c>
      <c r="E91" s="3"/>
    </row>
    <row r="92" spans="1:5" x14ac:dyDescent="0.25">
      <c r="A92" s="2">
        <v>42095</v>
      </c>
      <c r="B92" t="s">
        <v>6</v>
      </c>
      <c r="C92" t="s">
        <v>8</v>
      </c>
      <c r="D92" s="6">
        <v>1275</v>
      </c>
      <c r="E92" s="3"/>
    </row>
    <row r="93" spans="1:5" x14ac:dyDescent="0.25">
      <c r="A93" s="2">
        <v>42095</v>
      </c>
      <c r="B93" t="s">
        <v>9</v>
      </c>
      <c r="C93" t="s">
        <v>10</v>
      </c>
      <c r="D93" s="6">
        <v>258500</v>
      </c>
      <c r="E93" s="3"/>
    </row>
    <row r="94" spans="1:5" x14ac:dyDescent="0.25">
      <c r="A94" s="2">
        <v>42095</v>
      </c>
      <c r="B94" t="s">
        <v>9</v>
      </c>
      <c r="C94" t="s">
        <v>17</v>
      </c>
      <c r="D94" s="6">
        <v>846</v>
      </c>
      <c r="E94" s="3"/>
    </row>
    <row r="95" spans="1:5" x14ac:dyDescent="0.25">
      <c r="A95" s="2">
        <v>42095</v>
      </c>
      <c r="B95" t="s">
        <v>9</v>
      </c>
      <c r="C95" t="s">
        <v>11</v>
      </c>
      <c r="D95" s="6">
        <v>28751</v>
      </c>
      <c r="E95" s="3"/>
    </row>
    <row r="96" spans="1:5" x14ac:dyDescent="0.25">
      <c r="A96" s="2">
        <v>42095</v>
      </c>
      <c r="B96" t="s">
        <v>9</v>
      </c>
      <c r="C96" t="s">
        <v>13</v>
      </c>
      <c r="D96" s="6">
        <v>275</v>
      </c>
      <c r="E96" s="3"/>
    </row>
    <row r="97" spans="1:5" x14ac:dyDescent="0.25">
      <c r="A97" s="2">
        <v>42125</v>
      </c>
      <c r="B97" t="s">
        <v>6</v>
      </c>
      <c r="C97" t="s">
        <v>7</v>
      </c>
      <c r="D97" s="6">
        <v>950</v>
      </c>
      <c r="E97" s="3"/>
    </row>
    <row r="98" spans="1:5" x14ac:dyDescent="0.25">
      <c r="A98" s="2">
        <v>42125</v>
      </c>
      <c r="B98" t="s">
        <v>6</v>
      </c>
      <c r="C98" t="s">
        <v>8</v>
      </c>
      <c r="D98" s="6">
        <v>1275</v>
      </c>
      <c r="E98" s="3"/>
    </row>
    <row r="99" spans="1:5" x14ac:dyDescent="0.25">
      <c r="A99" s="2">
        <v>42125</v>
      </c>
      <c r="B99" t="s">
        <v>9</v>
      </c>
      <c r="C99" t="s">
        <v>10</v>
      </c>
      <c r="D99" s="6">
        <v>268215</v>
      </c>
      <c r="E99" s="3"/>
    </row>
    <row r="100" spans="1:5" x14ac:dyDescent="0.25">
      <c r="A100" s="2">
        <v>42125</v>
      </c>
      <c r="B100" t="s">
        <v>9</v>
      </c>
      <c r="C100" t="s">
        <v>17</v>
      </c>
      <c r="D100" s="6">
        <v>4530</v>
      </c>
      <c r="E100" s="3"/>
    </row>
    <row r="101" spans="1:5" x14ac:dyDescent="0.25">
      <c r="A101" s="2">
        <v>42125</v>
      </c>
      <c r="B101" t="s">
        <v>9</v>
      </c>
      <c r="C101" t="s">
        <v>11</v>
      </c>
      <c r="D101" s="6">
        <v>28751</v>
      </c>
      <c r="E101" s="3"/>
    </row>
    <row r="102" spans="1:5" x14ac:dyDescent="0.25">
      <c r="A102" s="2">
        <v>42125</v>
      </c>
      <c r="B102" t="s">
        <v>9</v>
      </c>
      <c r="C102" t="s">
        <v>13</v>
      </c>
      <c r="D102" s="6">
        <v>240</v>
      </c>
      <c r="E102" s="3"/>
    </row>
    <row r="103" spans="1:5" x14ac:dyDescent="0.25">
      <c r="A103" s="2">
        <v>42156</v>
      </c>
      <c r="B103" t="s">
        <v>6</v>
      </c>
      <c r="C103" t="s">
        <v>7</v>
      </c>
      <c r="D103" s="6">
        <v>950</v>
      </c>
      <c r="E103" s="3"/>
    </row>
    <row r="104" spans="1:5" x14ac:dyDescent="0.25">
      <c r="A104" s="2">
        <v>42156</v>
      </c>
      <c r="B104" t="s">
        <v>6</v>
      </c>
      <c r="C104" t="s">
        <v>8</v>
      </c>
      <c r="D104" s="6">
        <v>1275</v>
      </c>
      <c r="E104" s="3"/>
    </row>
    <row r="105" spans="1:5" x14ac:dyDescent="0.25">
      <c r="A105" s="2">
        <v>42156</v>
      </c>
      <c r="B105" t="s">
        <v>9</v>
      </c>
      <c r="C105" t="s">
        <v>10</v>
      </c>
      <c r="D105" s="6">
        <v>274548</v>
      </c>
      <c r="E105" s="3"/>
    </row>
    <row r="106" spans="1:5" x14ac:dyDescent="0.25">
      <c r="A106" s="2">
        <v>42156</v>
      </c>
      <c r="B106" t="s">
        <v>9</v>
      </c>
      <c r="C106" t="s">
        <v>17</v>
      </c>
      <c r="D106" s="6">
        <v>875</v>
      </c>
      <c r="E106" s="3"/>
    </row>
    <row r="107" spans="1:5" x14ac:dyDescent="0.25">
      <c r="A107" s="2">
        <v>42156</v>
      </c>
      <c r="B107" t="s">
        <v>9</v>
      </c>
      <c r="C107" t="s">
        <v>11</v>
      </c>
      <c r="D107" s="6">
        <v>28751</v>
      </c>
      <c r="E107" s="3"/>
    </row>
    <row r="108" spans="1:5" x14ac:dyDescent="0.25">
      <c r="A108" s="2">
        <v>42156</v>
      </c>
      <c r="B108" t="s">
        <v>9</v>
      </c>
      <c r="C108" t="s">
        <v>13</v>
      </c>
      <c r="D108" s="6">
        <v>211</v>
      </c>
      <c r="E108" s="3"/>
    </row>
    <row r="109" spans="1:5" x14ac:dyDescent="0.25">
      <c r="A109" s="2">
        <v>42186</v>
      </c>
      <c r="B109" t="s">
        <v>6</v>
      </c>
      <c r="C109" t="s">
        <v>7</v>
      </c>
      <c r="D109" s="6">
        <v>950</v>
      </c>
      <c r="E109" s="3"/>
    </row>
    <row r="110" spans="1:5" x14ac:dyDescent="0.25">
      <c r="A110" s="2">
        <v>42186</v>
      </c>
      <c r="B110" t="s">
        <v>6</v>
      </c>
      <c r="C110" t="s">
        <v>8</v>
      </c>
      <c r="D110" s="6">
        <v>1275</v>
      </c>
      <c r="E110" s="3"/>
    </row>
    <row r="111" spans="1:5" x14ac:dyDescent="0.25">
      <c r="A111" s="2">
        <v>42186</v>
      </c>
      <c r="B111" t="s">
        <v>9</v>
      </c>
      <c r="C111" t="s">
        <v>10</v>
      </c>
      <c r="D111" s="6">
        <v>251582</v>
      </c>
      <c r="E111" s="3"/>
    </row>
    <row r="112" spans="1:5" x14ac:dyDescent="0.25">
      <c r="A112" s="2">
        <v>42186</v>
      </c>
      <c r="B112" t="s">
        <v>9</v>
      </c>
      <c r="C112" t="s">
        <v>17</v>
      </c>
      <c r="D112" s="6">
        <v>13785</v>
      </c>
      <c r="E112" s="3"/>
    </row>
    <row r="113" spans="1:5" x14ac:dyDescent="0.25">
      <c r="A113" s="2">
        <v>42186</v>
      </c>
      <c r="B113" t="s">
        <v>9</v>
      </c>
      <c r="C113" t="s">
        <v>11</v>
      </c>
      <c r="D113" s="6">
        <v>28751</v>
      </c>
      <c r="E113" s="3"/>
    </row>
    <row r="114" spans="1:5" x14ac:dyDescent="0.25">
      <c r="A114" s="2">
        <v>42186</v>
      </c>
      <c r="B114" t="s">
        <v>9</v>
      </c>
      <c r="C114" t="s">
        <v>13</v>
      </c>
      <c r="D114" s="6">
        <v>269</v>
      </c>
      <c r="E114" s="3"/>
    </row>
    <row r="115" spans="1:5" x14ac:dyDescent="0.25">
      <c r="A115" s="2">
        <v>42217</v>
      </c>
      <c r="B115" t="s">
        <v>6</v>
      </c>
      <c r="C115" t="s">
        <v>7</v>
      </c>
      <c r="D115" s="6">
        <v>950</v>
      </c>
      <c r="E115" s="3"/>
    </row>
    <row r="116" spans="1:5" x14ac:dyDescent="0.25">
      <c r="A116" s="2">
        <v>42217</v>
      </c>
      <c r="B116" t="s">
        <v>6</v>
      </c>
      <c r="C116" t="s">
        <v>8</v>
      </c>
      <c r="D116" s="6">
        <v>1275</v>
      </c>
    </row>
    <row r="117" spans="1:5" x14ac:dyDescent="0.25">
      <c r="A117" s="2">
        <v>42217</v>
      </c>
      <c r="B117" t="s">
        <v>9</v>
      </c>
      <c r="C117" t="s">
        <v>10</v>
      </c>
      <c r="D117" s="6">
        <v>273522</v>
      </c>
    </row>
    <row r="118" spans="1:5" x14ac:dyDescent="0.25">
      <c r="A118" s="2">
        <v>42217</v>
      </c>
      <c r="B118" t="s">
        <v>9</v>
      </c>
      <c r="C118" t="s">
        <v>17</v>
      </c>
      <c r="D118" s="6">
        <v>375</v>
      </c>
    </row>
    <row r="119" spans="1:5" x14ac:dyDescent="0.25">
      <c r="A119" s="2">
        <v>42217</v>
      </c>
      <c r="B119" t="s">
        <v>9</v>
      </c>
      <c r="C119" t="s">
        <v>11</v>
      </c>
      <c r="D119" s="6">
        <v>28751</v>
      </c>
    </row>
    <row r="120" spans="1:5" x14ac:dyDescent="0.25">
      <c r="A120" s="2">
        <v>42217</v>
      </c>
      <c r="B120" t="s">
        <v>9</v>
      </c>
      <c r="C120" t="s">
        <v>13</v>
      </c>
      <c r="D120" s="6">
        <v>291</v>
      </c>
    </row>
    <row r="121" spans="1:5" x14ac:dyDescent="0.25">
      <c r="A121" s="2">
        <v>42248</v>
      </c>
      <c r="B121" t="s">
        <v>6</v>
      </c>
      <c r="C121" t="s">
        <v>7</v>
      </c>
      <c r="D121" s="6">
        <v>950</v>
      </c>
    </row>
    <row r="122" spans="1:5" x14ac:dyDescent="0.25">
      <c r="A122" s="2">
        <v>42248</v>
      </c>
      <c r="B122" t="s">
        <v>6</v>
      </c>
      <c r="C122" t="s">
        <v>8</v>
      </c>
      <c r="D122" s="6">
        <v>1275</v>
      </c>
    </row>
    <row r="123" spans="1:5" x14ac:dyDescent="0.25">
      <c r="A123" s="2">
        <v>42248</v>
      </c>
      <c r="B123" t="s">
        <v>9</v>
      </c>
      <c r="C123" t="s">
        <v>10</v>
      </c>
      <c r="D123" s="6">
        <v>251125</v>
      </c>
    </row>
    <row r="124" spans="1:5" x14ac:dyDescent="0.25">
      <c r="A124" s="2">
        <v>42248</v>
      </c>
      <c r="B124" t="s">
        <v>9</v>
      </c>
      <c r="C124" t="s">
        <v>17</v>
      </c>
      <c r="D124" s="6">
        <v>1275</v>
      </c>
    </row>
    <row r="125" spans="1:5" x14ac:dyDescent="0.25">
      <c r="A125" s="2">
        <v>42248</v>
      </c>
      <c r="B125" t="s">
        <v>9</v>
      </c>
      <c r="C125" t="s">
        <v>11</v>
      </c>
      <c r="D125" s="6">
        <v>28751</v>
      </c>
    </row>
    <row r="126" spans="1:5" x14ac:dyDescent="0.25">
      <c r="A126" s="2">
        <v>42248</v>
      </c>
      <c r="B126" t="s">
        <v>9</v>
      </c>
      <c r="C126" t="s">
        <v>13</v>
      </c>
      <c r="D126" s="6">
        <v>160</v>
      </c>
    </row>
    <row r="127" spans="1:5" x14ac:dyDescent="0.25">
      <c r="A127" s="2">
        <v>42292</v>
      </c>
      <c r="B127" t="s">
        <v>6</v>
      </c>
      <c r="C127" t="s">
        <v>18</v>
      </c>
      <c r="D127" s="6">
        <v>950</v>
      </c>
    </row>
    <row r="128" spans="1:5" x14ac:dyDescent="0.25">
      <c r="A128" s="2">
        <v>42292</v>
      </c>
      <c r="B128" t="s">
        <v>6</v>
      </c>
      <c r="C128" t="s">
        <v>8</v>
      </c>
      <c r="D128" s="6">
        <v>1275</v>
      </c>
    </row>
    <row r="129" spans="1:4" x14ac:dyDescent="0.25">
      <c r="A129" s="2">
        <v>42292</v>
      </c>
      <c r="B129" t="s">
        <v>9</v>
      </c>
      <c r="C129" t="s">
        <v>10</v>
      </c>
      <c r="D129" s="6">
        <v>146293</v>
      </c>
    </row>
    <row r="130" spans="1:4" x14ac:dyDescent="0.25">
      <c r="A130" s="2">
        <v>42292</v>
      </c>
      <c r="B130" t="s">
        <v>9</v>
      </c>
      <c r="C130" t="s">
        <v>17</v>
      </c>
      <c r="D130" s="6">
        <v>28638</v>
      </c>
    </row>
    <row r="131" spans="1:4" x14ac:dyDescent="0.25">
      <c r="A131" s="2">
        <v>42292</v>
      </c>
      <c r="B131" t="s">
        <v>9</v>
      </c>
      <c r="C131" t="s">
        <v>11</v>
      </c>
      <c r="D131" s="6">
        <v>28751</v>
      </c>
    </row>
    <row r="132" spans="1:4" x14ac:dyDescent="0.25">
      <c r="A132" s="2">
        <v>42292</v>
      </c>
      <c r="B132" s="2" t="s">
        <v>9</v>
      </c>
      <c r="C132" t="s">
        <v>13</v>
      </c>
      <c r="D132" s="6">
        <v>201</v>
      </c>
    </row>
    <row r="133" spans="1:4" x14ac:dyDescent="0.25">
      <c r="A133" s="2">
        <v>42323</v>
      </c>
      <c r="B133" t="s">
        <v>6</v>
      </c>
      <c r="C133" t="s">
        <v>18</v>
      </c>
      <c r="D133" s="6">
        <v>950</v>
      </c>
    </row>
    <row r="134" spans="1:4" x14ac:dyDescent="0.25">
      <c r="A134" s="2">
        <v>42323</v>
      </c>
      <c r="B134" t="s">
        <v>6</v>
      </c>
      <c r="C134" t="s">
        <v>8</v>
      </c>
      <c r="D134" s="6">
        <v>1275</v>
      </c>
    </row>
    <row r="135" spans="1:4" x14ac:dyDescent="0.25">
      <c r="A135" s="2">
        <v>42323</v>
      </c>
      <c r="B135" t="s">
        <v>9</v>
      </c>
      <c r="C135" t="s">
        <v>10</v>
      </c>
      <c r="D135" s="6">
        <v>187923</v>
      </c>
    </row>
    <row r="136" spans="1:4" x14ac:dyDescent="0.25">
      <c r="A136" s="2">
        <v>42323</v>
      </c>
      <c r="B136" t="s">
        <v>9</v>
      </c>
      <c r="C136" t="s">
        <v>17</v>
      </c>
      <c r="D136" s="6">
        <v>25186</v>
      </c>
    </row>
    <row r="137" spans="1:4" x14ac:dyDescent="0.25">
      <c r="A137" s="2">
        <v>42323</v>
      </c>
      <c r="B137" t="s">
        <v>9</v>
      </c>
      <c r="C137" t="s">
        <v>11</v>
      </c>
      <c r="D137" s="6">
        <v>27751</v>
      </c>
    </row>
    <row r="138" spans="1:4" x14ac:dyDescent="0.25">
      <c r="A138" s="2">
        <v>42323</v>
      </c>
      <c r="B138" t="s">
        <v>9</v>
      </c>
      <c r="C138" t="s">
        <v>13</v>
      </c>
      <c r="D138" s="6">
        <v>221</v>
      </c>
    </row>
    <row r="139" spans="1:4" x14ac:dyDescent="0.25">
      <c r="A139" s="2">
        <v>42353</v>
      </c>
      <c r="B139" t="s">
        <v>6</v>
      </c>
      <c r="C139" t="s">
        <v>18</v>
      </c>
      <c r="D139" s="6">
        <v>950</v>
      </c>
    </row>
    <row r="140" spans="1:4" x14ac:dyDescent="0.25">
      <c r="A140" s="2">
        <v>42353</v>
      </c>
      <c r="B140" t="s">
        <v>6</v>
      </c>
      <c r="C140" t="s">
        <v>8</v>
      </c>
      <c r="D140" s="6">
        <v>1275</v>
      </c>
    </row>
    <row r="141" spans="1:4" x14ac:dyDescent="0.25">
      <c r="A141" s="2">
        <v>42353</v>
      </c>
      <c r="B141" t="s">
        <v>9</v>
      </c>
      <c r="C141" t="s">
        <v>10</v>
      </c>
      <c r="D141" s="6">
        <v>126893</v>
      </c>
    </row>
    <row r="142" spans="1:4" x14ac:dyDescent="0.25">
      <c r="A142" s="2">
        <v>42353</v>
      </c>
      <c r="B142" t="s">
        <v>9</v>
      </c>
      <c r="C142" t="s">
        <v>17</v>
      </c>
      <c r="D142" s="6">
        <v>891</v>
      </c>
    </row>
    <row r="143" spans="1:4" x14ac:dyDescent="0.25">
      <c r="A143" s="2">
        <v>42353</v>
      </c>
      <c r="B143" t="s">
        <v>9</v>
      </c>
      <c r="C143" t="s">
        <v>11</v>
      </c>
      <c r="D143" s="6">
        <v>28751</v>
      </c>
    </row>
    <row r="144" spans="1:4" x14ac:dyDescent="0.25">
      <c r="A144" s="2">
        <v>42353</v>
      </c>
      <c r="B144" t="s">
        <v>9</v>
      </c>
      <c r="C144" t="s">
        <v>13</v>
      </c>
      <c r="D144" s="6">
        <v>280</v>
      </c>
    </row>
  </sheetData>
  <mergeCells count="1">
    <mergeCell ref="A1:K1"/>
  </mergeCells>
  <printOptions horizontalCentered="1" headings="1"/>
  <pageMargins left="0.7" right="0.7" top="0.75" bottom="0.75" header="0.3" footer="0.3"/>
  <pageSetup scale="56" fitToHeight="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Printout 1</vt:lpstr>
      <vt:lpstr>Printout 2</vt:lpstr>
      <vt:lpstr>Chart1 - Printout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Debbi Ball</dc:creator>
  <cp:lastModifiedBy>Hewes Angie</cp:lastModifiedBy>
  <cp:lastPrinted>2015-09-16T16:43:13Z</cp:lastPrinted>
  <dcterms:created xsi:type="dcterms:W3CDTF">2015-01-29T19:50:21Z</dcterms:created>
  <dcterms:modified xsi:type="dcterms:W3CDTF">2015-09-29T12:04:49Z</dcterms:modified>
</cp:coreProperties>
</file>