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355" windowHeight="7740" activeTab="2"/>
  </bookViews>
  <sheets>
    <sheet name="Chart1" sheetId="5" r:id="rId1"/>
    <sheet name="Consolidated" sheetId="1" r:id="rId2"/>
    <sheet name="Indianapolis" sheetId="2" r:id="rId3"/>
    <sheet name="Orlando" sheetId="3" r:id="rId4"/>
    <sheet name="Washington D.C." sheetId="4" r:id="rId5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5" i="1"/>
  <c r="B6" i="1"/>
  <c r="C6" i="1" s="1"/>
  <c r="B5" i="1"/>
  <c r="H5" i="1" s="1"/>
  <c r="I5" i="2"/>
  <c r="H5" i="2"/>
  <c r="G5" i="2"/>
  <c r="F5" i="2"/>
  <c r="E5" i="2"/>
  <c r="C5" i="2"/>
  <c r="B7" i="1"/>
  <c r="B8" i="1"/>
  <c r="H8" i="1" s="1"/>
  <c r="B9" i="1"/>
  <c r="B10" i="1"/>
  <c r="C10" i="1" s="1"/>
  <c r="F10" i="1" s="1"/>
  <c r="B11" i="3"/>
  <c r="H10" i="3"/>
  <c r="G10" i="3"/>
  <c r="C10" i="3"/>
  <c r="E10" i="3" s="1"/>
  <c r="F10" i="3" s="1"/>
  <c r="G9" i="3"/>
  <c r="H9" i="3" s="1"/>
  <c r="C9" i="3"/>
  <c r="E9" i="3" s="1"/>
  <c r="F9" i="3" s="1"/>
  <c r="H8" i="3"/>
  <c r="I8" i="3" s="1"/>
  <c r="G8" i="3"/>
  <c r="C8" i="3"/>
  <c r="E8" i="3" s="1"/>
  <c r="F8" i="3" s="1"/>
  <c r="G7" i="3"/>
  <c r="H7" i="3" s="1"/>
  <c r="C7" i="3"/>
  <c r="E7" i="3" s="1"/>
  <c r="F7" i="3" s="1"/>
  <c r="H6" i="3"/>
  <c r="I6" i="3" s="1"/>
  <c r="G6" i="3"/>
  <c r="C6" i="3"/>
  <c r="E6" i="3" s="1"/>
  <c r="F6" i="3" s="1"/>
  <c r="G5" i="3"/>
  <c r="G11" i="3" s="1"/>
  <c r="C5" i="3"/>
  <c r="E5" i="3" s="1"/>
  <c r="B11" i="4"/>
  <c r="G10" i="4"/>
  <c r="H10" i="4" s="1"/>
  <c r="C10" i="4"/>
  <c r="E10" i="4" s="1"/>
  <c r="F10" i="4" s="1"/>
  <c r="H9" i="4"/>
  <c r="I9" i="4" s="1"/>
  <c r="G9" i="4"/>
  <c r="C9" i="4"/>
  <c r="E9" i="4" s="1"/>
  <c r="F9" i="4" s="1"/>
  <c r="G8" i="4"/>
  <c r="H8" i="4" s="1"/>
  <c r="C8" i="4"/>
  <c r="E8" i="4" s="1"/>
  <c r="F8" i="4" s="1"/>
  <c r="H7" i="4"/>
  <c r="G7" i="4"/>
  <c r="C7" i="4"/>
  <c r="E7" i="4" s="1"/>
  <c r="F7" i="4" s="1"/>
  <c r="G6" i="4"/>
  <c r="H6" i="4" s="1"/>
  <c r="I6" i="4" s="1"/>
  <c r="C6" i="4"/>
  <c r="E6" i="4" s="1"/>
  <c r="F6" i="4" s="1"/>
  <c r="H5" i="4"/>
  <c r="G5" i="4"/>
  <c r="G11" i="4" s="1"/>
  <c r="C5" i="4"/>
  <c r="E5" i="4" s="1"/>
  <c r="B11" i="2"/>
  <c r="H10" i="2"/>
  <c r="G10" i="2"/>
  <c r="C10" i="2"/>
  <c r="E10" i="2" s="1"/>
  <c r="F10" i="2" s="1"/>
  <c r="G9" i="2"/>
  <c r="H9" i="2" s="1"/>
  <c r="C9" i="2"/>
  <c r="E9" i="2" s="1"/>
  <c r="F9" i="2" s="1"/>
  <c r="H8" i="2"/>
  <c r="G8" i="2"/>
  <c r="C8" i="2"/>
  <c r="E8" i="2" s="1"/>
  <c r="F8" i="2" s="1"/>
  <c r="G7" i="2"/>
  <c r="H7" i="2" s="1"/>
  <c r="C7" i="2"/>
  <c r="E7" i="2" s="1"/>
  <c r="F7" i="2" s="1"/>
  <c r="H6" i="2"/>
  <c r="G6" i="2"/>
  <c r="C6" i="2"/>
  <c r="E6" i="2" s="1"/>
  <c r="F6" i="2" s="1"/>
  <c r="G6" i="1"/>
  <c r="G7" i="1"/>
  <c r="G8" i="1"/>
  <c r="G9" i="1"/>
  <c r="H9" i="1"/>
  <c r="G10" i="1"/>
  <c r="H10" i="1"/>
  <c r="C8" i="1"/>
  <c r="F8" i="1" s="1"/>
  <c r="C9" i="1"/>
  <c r="G5" i="1"/>
  <c r="C5" i="1"/>
  <c r="F9" i="1" l="1"/>
  <c r="I9" i="1" s="1"/>
  <c r="H6" i="1"/>
  <c r="C7" i="1"/>
  <c r="F7" i="1" s="1"/>
  <c r="F6" i="1"/>
  <c r="I6" i="1" s="1"/>
  <c r="F5" i="1"/>
  <c r="I5" i="1" s="1"/>
  <c r="I8" i="1"/>
  <c r="I10" i="1"/>
  <c r="H7" i="1"/>
  <c r="I8" i="2"/>
  <c r="I6" i="2"/>
  <c r="E11" i="2"/>
  <c r="F11" i="2"/>
  <c r="H11" i="2"/>
  <c r="I8" i="4"/>
  <c r="I10" i="4"/>
  <c r="I7" i="3"/>
  <c r="I10" i="3"/>
  <c r="F5" i="4"/>
  <c r="F11" i="4" s="1"/>
  <c r="E11" i="4"/>
  <c r="E11" i="3"/>
  <c r="F5" i="3"/>
  <c r="F11" i="3" s="1"/>
  <c r="I7" i="2"/>
  <c r="I10" i="2"/>
  <c r="I9" i="2"/>
  <c r="I7" i="4"/>
  <c r="I9" i="3"/>
  <c r="H11" i="4"/>
  <c r="G11" i="2"/>
  <c r="H5" i="3"/>
  <c r="G11" i="1"/>
  <c r="E11" i="1"/>
  <c r="B11" i="1"/>
  <c r="F11" i="1" l="1"/>
  <c r="I7" i="1"/>
  <c r="I11" i="1" s="1"/>
  <c r="H11" i="1"/>
  <c r="I5" i="4"/>
  <c r="I11" i="4" s="1"/>
  <c r="I11" i="2"/>
  <c r="I5" i="3"/>
  <c r="I11" i="3" s="1"/>
  <c r="H11" i="3"/>
</calcChain>
</file>

<file path=xl/sharedStrings.xml><?xml version="1.0" encoding="utf-8"?>
<sst xmlns="http://schemas.openxmlformats.org/spreadsheetml/2006/main" count="72" uniqueCount="21">
  <si>
    <t>Egg Head</t>
  </si>
  <si>
    <t>Company Profit Potential</t>
  </si>
  <si>
    <t>Category</t>
  </si>
  <si>
    <t>Computer Hardware</t>
  </si>
  <si>
    <t>Laptops/Notebooks</t>
  </si>
  <si>
    <t>Video Devices</t>
  </si>
  <si>
    <t>CPUs/Processors</t>
  </si>
  <si>
    <t>Motherboards</t>
  </si>
  <si>
    <t>Hard Drives</t>
  </si>
  <si>
    <t>Store Discount</t>
  </si>
  <si>
    <t>Average Cost</t>
  </si>
  <si>
    <t>Cost with Discount</t>
  </si>
  <si>
    <t>Total Cost</t>
  </si>
  <si>
    <t>Average Selling Price</t>
  </si>
  <si>
    <t>Total Value</t>
  </si>
  <si>
    <t>Profit Potential</t>
  </si>
  <si>
    <t>Units on Hand</t>
  </si>
  <si>
    <t>Totals</t>
  </si>
  <si>
    <t>Indianapolis Profit Potential</t>
  </si>
  <si>
    <t>Orlando Profit Potential</t>
  </si>
  <si>
    <t>Washington D.C. Profit Potential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</si>
</sst>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mbria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0" fontId="4" fillId="3" borderId="1" xfId="4" applyFont="1" applyFill="1"/>
    <xf numFmtId="0" fontId="4" fillId="3" borderId="1" xfId="4" applyFont="1" applyFill="1" applyAlignment="1">
      <alignment wrapText="1"/>
    </xf>
    <xf numFmtId="9" fontId="0" fillId="0" borderId="0" xfId="2" applyFont="1"/>
    <xf numFmtId="0" fontId="5" fillId="0" borderId="2" xfId="5"/>
    <xf numFmtId="43" fontId="5" fillId="0" borderId="2" xfId="5" applyNumberFormat="1"/>
    <xf numFmtId="0" fontId="6" fillId="2" borderId="0" xfId="3" applyFont="1" applyFill="1" applyAlignment="1">
      <alignment horizontal="center"/>
    </xf>
    <xf numFmtId="0" fontId="6" fillId="4" borderId="0" xfId="3" applyFont="1" applyFill="1" applyAlignment="1">
      <alignment horizontal="center"/>
    </xf>
    <xf numFmtId="0" fontId="6" fillId="5" borderId="0" xfId="3" applyFont="1" applyFill="1" applyAlignment="1">
      <alignment horizontal="center"/>
    </xf>
    <xf numFmtId="0" fontId="6" fillId="6" borderId="0" xfId="3" applyFont="1" applyFill="1" applyAlignment="1">
      <alignment horizontal="center"/>
    </xf>
  </cellXfs>
  <cellStyles count="6">
    <cellStyle name="Comma" xfId="1" builtinId="3"/>
    <cellStyle name="Heading 3" xfId="4" builtinId="18"/>
    <cellStyle name="Normal" xfId="0" builtinId="0"/>
    <cellStyle name="Percent" xfId="2" builtinId="5"/>
    <cellStyle name="Title" xfId="3" builtinId="15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Consolidated!$I$4</c:f>
              <c:strCache>
                <c:ptCount val="1"/>
                <c:pt idx="0">
                  <c:v>Profit Potential</c:v>
                </c:pt>
              </c:strCache>
            </c:strRef>
          </c:tx>
          <c:dPt>
            <c:idx val="3"/>
            <c:bubble3D val="0"/>
            <c:explosion val="10"/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Consolidated!$A$5:$A$10</c:f>
              <c:strCache>
                <c:ptCount val="6"/>
                <c:pt idx="0">
                  <c:v>Computer Hardware</c:v>
                </c:pt>
                <c:pt idx="1">
                  <c:v>Laptops/Notebooks</c:v>
                </c:pt>
                <c:pt idx="2">
                  <c:v>Video Devices</c:v>
                </c:pt>
                <c:pt idx="3">
                  <c:v>CPUs/Processors</c:v>
                </c:pt>
                <c:pt idx="4">
                  <c:v>Motherboards</c:v>
                </c:pt>
                <c:pt idx="5">
                  <c:v>Hard Drives</c:v>
                </c:pt>
              </c:strCache>
            </c:strRef>
          </c:cat>
          <c:val>
            <c:numRef>
              <c:f>Consolidated!$I$5:$I$10</c:f>
              <c:numCache>
                <c:formatCode>_(* #,##0.00_);_(* \(#,##0.00\);_(* "-"??_);_(@_)</c:formatCode>
                <c:ptCount val="6"/>
                <c:pt idx="0">
                  <c:v>9900.25</c:v>
                </c:pt>
                <c:pt idx="1">
                  <c:v>6570.5999999999985</c:v>
                </c:pt>
                <c:pt idx="2">
                  <c:v>12136.199999999997</c:v>
                </c:pt>
                <c:pt idx="3">
                  <c:v>31862.25</c:v>
                </c:pt>
                <c:pt idx="4">
                  <c:v>4899.75</c:v>
                </c:pt>
                <c:pt idx="5">
                  <c:v>14796.25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0.17598</cdr:x>
      <cdr:y>0.13928</cdr:y>
    </cdr:from>
    <cdr:to>
      <cdr:x>0.36075</cdr:x>
      <cdr:y>0.24021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24000" y="876300"/>
          <a:ext cx="1600200" cy="6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/>
            <a:t>Highest Profit Potential</a:t>
          </a:r>
        </a:p>
      </cdr:txBody>
    </cdr:sp>
  </cdr:relSizeAnchor>
  <cdr:relSizeAnchor xmlns:cdr="http://schemas.openxmlformats.org/drawingml/2006/chartDrawing">
    <cdr:from>
      <cdr:x>0.20531</cdr:x>
      <cdr:y>0.20792</cdr:y>
    </cdr:from>
    <cdr:to>
      <cdr:x>0.25517</cdr:x>
      <cdr:y>0.27453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1778000" y="1308100"/>
          <a:ext cx="431800" cy="41910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0.19126</cdr:x>
      <cdr:y>0.03186</cdr:y>
    </cdr:from>
    <cdr:to>
      <cdr:x>0.841</cdr:x>
      <cdr:y>0.18089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1656388" y="200442"/>
          <a:ext cx="5626861" cy="93762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Profit Potential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B3" sqref="B1:I1048576"/>
    </sheetView>
  </sheetViews>
  <sheetFormatPr defaultRowHeight="15" x14ac:dyDescent="0.25"/>
  <cols>
    <col min="1" max="1" width="19.140625" bestFit="1" customWidth="1"/>
    <col min="2" max="9" width="11.5703125" customWidth="1"/>
  </cols>
  <sheetData>
    <row r="1" spans="1:10" ht="22.5" x14ac:dyDescent="0.3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10" ht="22.5" x14ac:dyDescent="0.3">
      <c r="A2" s="8" t="s">
        <v>1</v>
      </c>
      <c r="B2" s="8"/>
      <c r="C2" s="8"/>
      <c r="D2" s="8"/>
      <c r="E2" s="8"/>
      <c r="F2" s="8"/>
      <c r="G2" s="8"/>
      <c r="H2" s="8"/>
      <c r="I2" s="8"/>
    </row>
    <row r="4" spans="1:10" ht="45.75" thickBot="1" x14ac:dyDescent="0.3">
      <c r="A4" s="3" t="s">
        <v>2</v>
      </c>
      <c r="B4" s="4" t="s">
        <v>16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1"/>
    </row>
    <row r="5" spans="1:10" x14ac:dyDescent="0.25">
      <c r="A5" t="s">
        <v>3</v>
      </c>
      <c r="B5">
        <f>SUM('Indianapolis:Washington D.C.'!B5)</f>
        <v>199</v>
      </c>
      <c r="C5" s="5">
        <f>IF(B5&gt;50,15%,0)</f>
        <v>0.15</v>
      </c>
      <c r="D5" s="2">
        <v>199</v>
      </c>
      <c r="E5" s="2">
        <f>AVERAGE('Indianapolis:Washington D.C.'!E5)</f>
        <v>189.04999999999998</v>
      </c>
      <c r="F5" s="2">
        <f>B5*E5</f>
        <v>37620.949999999997</v>
      </c>
      <c r="G5" s="2">
        <f>(D5*1.2)</f>
        <v>238.79999999999998</v>
      </c>
      <c r="H5" s="2">
        <f>B5*G5</f>
        <v>47521.2</v>
      </c>
      <c r="I5" s="2">
        <f>H5-F5</f>
        <v>9900.25</v>
      </c>
    </row>
    <row r="6" spans="1:10" x14ac:dyDescent="0.25">
      <c r="A6" t="s">
        <v>4</v>
      </c>
      <c r="B6">
        <f>SUM('Indianapolis:Washington D.C.'!B6)</f>
        <v>47</v>
      </c>
      <c r="C6" s="5">
        <f t="shared" ref="C6:C10" si="0">IF(B6&gt;50,15%,0)</f>
        <v>0</v>
      </c>
      <c r="D6" s="2">
        <v>699</v>
      </c>
      <c r="E6" s="2">
        <f>AVERAGE('Indianapolis:Washington D.C.'!E6)</f>
        <v>699</v>
      </c>
      <c r="F6" s="2">
        <f t="shared" ref="F6:F10" si="1">B6*E6</f>
        <v>32853</v>
      </c>
      <c r="G6" s="2">
        <f t="shared" ref="G6:G10" si="2">(D6*1.2)</f>
        <v>838.8</v>
      </c>
      <c r="H6" s="2">
        <f t="shared" ref="H6:H10" si="3">B6*G6</f>
        <v>39423.599999999999</v>
      </c>
      <c r="I6" s="2">
        <f t="shared" ref="I6:I10" si="4">H6-F6</f>
        <v>6570.5999999999985</v>
      </c>
    </row>
    <row r="7" spans="1:10" x14ac:dyDescent="0.25">
      <c r="A7" t="s">
        <v>5</v>
      </c>
      <c r="B7">
        <f>SUM('Indianapolis:Washington D.C.'!B7)</f>
        <v>226</v>
      </c>
      <c r="C7" s="5">
        <f t="shared" si="0"/>
        <v>0.15</v>
      </c>
      <c r="D7" s="2">
        <v>179</v>
      </c>
      <c r="E7" s="2">
        <f>AVERAGE('Indianapolis:Washington D.C.'!E7)</f>
        <v>161.1</v>
      </c>
      <c r="F7" s="2">
        <f t="shared" si="1"/>
        <v>36408.6</v>
      </c>
      <c r="G7" s="2">
        <f t="shared" si="2"/>
        <v>214.79999999999998</v>
      </c>
      <c r="H7" s="2">
        <f t="shared" si="3"/>
        <v>48544.799999999996</v>
      </c>
      <c r="I7" s="2">
        <f t="shared" si="4"/>
        <v>12136.199999999997</v>
      </c>
    </row>
    <row r="8" spans="1:10" x14ac:dyDescent="0.25">
      <c r="A8" t="s">
        <v>6</v>
      </c>
      <c r="B8">
        <f>SUM('Indianapolis:Washington D.C.'!B8)</f>
        <v>315</v>
      </c>
      <c r="C8" s="5">
        <f t="shared" si="0"/>
        <v>0.15</v>
      </c>
      <c r="D8" s="2">
        <v>289</v>
      </c>
      <c r="E8" s="2">
        <f>AVERAGE('Indianapolis:Washington D.C.'!E8)</f>
        <v>245.65</v>
      </c>
      <c r="F8" s="2">
        <f t="shared" si="1"/>
        <v>77379.75</v>
      </c>
      <c r="G8" s="2">
        <f t="shared" si="2"/>
        <v>346.8</v>
      </c>
      <c r="H8" s="2">
        <f t="shared" si="3"/>
        <v>109242</v>
      </c>
      <c r="I8" s="2">
        <f t="shared" si="4"/>
        <v>31862.25</v>
      </c>
    </row>
    <row r="9" spans="1:10" x14ac:dyDescent="0.25">
      <c r="A9" t="s">
        <v>7</v>
      </c>
      <c r="B9">
        <f>SUM('Indianapolis:Washington D.C.'!B9)</f>
        <v>141</v>
      </c>
      <c r="C9" s="5">
        <f t="shared" si="0"/>
        <v>0.15</v>
      </c>
      <c r="D9" s="2">
        <v>139</v>
      </c>
      <c r="E9" s="2">
        <f>AVERAGE('Indianapolis:Washington D.C.'!E9)</f>
        <v>132.04999999999998</v>
      </c>
      <c r="F9" s="2">
        <f t="shared" si="1"/>
        <v>18619.05</v>
      </c>
      <c r="G9" s="2">
        <f t="shared" si="2"/>
        <v>166.79999999999998</v>
      </c>
      <c r="H9" s="2">
        <f t="shared" si="3"/>
        <v>23518.799999999999</v>
      </c>
      <c r="I9" s="2">
        <f t="shared" si="4"/>
        <v>4899.75</v>
      </c>
    </row>
    <row r="10" spans="1:10" x14ac:dyDescent="0.25">
      <c r="A10" t="s">
        <v>8</v>
      </c>
      <c r="B10">
        <f>SUM('Indianapolis:Washington D.C.'!B10)</f>
        <v>475</v>
      </c>
      <c r="C10" s="5">
        <f t="shared" si="0"/>
        <v>0.15</v>
      </c>
      <c r="D10" s="2">
        <v>89</v>
      </c>
      <c r="E10" s="2">
        <f>AVERAGE('Indianapolis:Washington D.C.'!E10)</f>
        <v>75.650000000000006</v>
      </c>
      <c r="F10" s="2">
        <f t="shared" si="1"/>
        <v>35933.75</v>
      </c>
      <c r="G10" s="2">
        <f t="shared" si="2"/>
        <v>106.8</v>
      </c>
      <c r="H10" s="2">
        <f t="shared" si="3"/>
        <v>50730</v>
      </c>
      <c r="I10" s="2">
        <f t="shared" si="4"/>
        <v>14796.25</v>
      </c>
    </row>
    <row r="11" spans="1:10" ht="15.75" thickBot="1" x14ac:dyDescent="0.3">
      <c r="A11" s="6" t="s">
        <v>17</v>
      </c>
      <c r="B11" s="6">
        <f>SUM(B5:B10)</f>
        <v>1403</v>
      </c>
      <c r="C11" s="6"/>
      <c r="D11" s="6"/>
      <c r="E11" s="7">
        <f>SUM(E5:E10)</f>
        <v>1502.5</v>
      </c>
      <c r="F11" s="7">
        <f t="shared" ref="F11:I11" si="5">SUM(F5:F10)</f>
        <v>238815.09999999998</v>
      </c>
      <c r="G11" s="7">
        <f t="shared" si="5"/>
        <v>1912.7999999999997</v>
      </c>
      <c r="H11" s="7">
        <f t="shared" si="5"/>
        <v>318980.39999999997</v>
      </c>
      <c r="I11" s="7">
        <f t="shared" si="5"/>
        <v>80165.299999999988</v>
      </c>
    </row>
    <row r="12" spans="1:10" ht="15.75" thickTop="1" x14ac:dyDescent="0.25"/>
  </sheetData>
  <mergeCells count="2">
    <mergeCell ref="A1:I1"/>
    <mergeCell ref="A2:I2"/>
  </mergeCells>
  <pageMargins left="0.7" right="0.7" top="0.75" bottom="0.75" header="0.3" footer="0.3"/>
  <pageSetup scale="81" orientation="portrait" r:id="rId1"/>
  <headerFooter>
    <oddFooter>&amp;C&amp;P of &amp;N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B3" sqref="B1:I1048576"/>
    </sheetView>
  </sheetViews>
  <sheetFormatPr defaultRowHeight="15" x14ac:dyDescent="0.25"/>
  <cols>
    <col min="1" max="1" width="19.140625" bestFit="1" customWidth="1"/>
    <col min="2" max="9" width="11.5703125" customWidth="1"/>
  </cols>
  <sheetData>
    <row r="1" spans="1:10" ht="22.5" x14ac:dyDescent="0.3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0" ht="22.5" x14ac:dyDescent="0.3">
      <c r="A2" s="9" t="s">
        <v>18</v>
      </c>
      <c r="B2" s="9"/>
      <c r="C2" s="9"/>
      <c r="D2" s="9"/>
      <c r="E2" s="9"/>
      <c r="F2" s="9"/>
      <c r="G2" s="9"/>
      <c r="H2" s="9"/>
      <c r="I2" s="9"/>
    </row>
    <row r="4" spans="1:10" ht="45.75" thickBot="1" x14ac:dyDescent="0.3">
      <c r="A4" s="3" t="s">
        <v>2</v>
      </c>
      <c r="B4" s="4" t="s">
        <v>16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1"/>
    </row>
    <row r="5" spans="1:10" x14ac:dyDescent="0.25">
      <c r="A5" t="s">
        <v>3</v>
      </c>
      <c r="B5">
        <v>40</v>
      </c>
      <c r="C5" s="5">
        <f>IF(B5&gt;50,15%,0)</f>
        <v>0</v>
      </c>
      <c r="D5" s="2">
        <v>199</v>
      </c>
      <c r="E5" s="2">
        <f>D5-(C5*D5)</f>
        <v>199</v>
      </c>
      <c r="F5" s="2">
        <f>B5*E5</f>
        <v>7960</v>
      </c>
      <c r="G5" s="2">
        <f>(D5*1.2)</f>
        <v>238.79999999999998</v>
      </c>
      <c r="H5" s="2">
        <f>B5*G5</f>
        <v>9552</v>
      </c>
      <c r="I5" s="2">
        <f>H5-F5</f>
        <v>1592</v>
      </c>
    </row>
    <row r="6" spans="1:10" x14ac:dyDescent="0.25">
      <c r="A6" t="s">
        <v>4</v>
      </c>
      <c r="B6">
        <v>15</v>
      </c>
      <c r="C6" s="5">
        <f t="shared" ref="C6:C10" si="0">IF(B6&gt;50,15%,0)</f>
        <v>0</v>
      </c>
      <c r="D6" s="2">
        <v>699</v>
      </c>
      <c r="E6" s="2">
        <f t="shared" ref="E6:E10" si="1">D6-(C6*D6)</f>
        <v>699</v>
      </c>
      <c r="F6" s="2">
        <f t="shared" ref="F6:F10" si="2">B6*E6</f>
        <v>10485</v>
      </c>
      <c r="G6" s="2">
        <f t="shared" ref="G6:G10" si="3">(D6*1.2)</f>
        <v>838.8</v>
      </c>
      <c r="H6" s="2">
        <f t="shared" ref="H6:H10" si="4">B6*G6</f>
        <v>12582</v>
      </c>
      <c r="I6" s="2">
        <f t="shared" ref="I6:I10" si="5">H6-F6</f>
        <v>2097</v>
      </c>
    </row>
    <row r="7" spans="1:10" x14ac:dyDescent="0.25">
      <c r="A7" t="s">
        <v>5</v>
      </c>
      <c r="B7">
        <v>45</v>
      </c>
      <c r="C7" s="5">
        <f t="shared" si="0"/>
        <v>0</v>
      </c>
      <c r="D7" s="2">
        <v>179</v>
      </c>
      <c r="E7" s="2">
        <f t="shared" si="1"/>
        <v>179</v>
      </c>
      <c r="F7" s="2">
        <f t="shared" si="2"/>
        <v>8055</v>
      </c>
      <c r="G7" s="2">
        <f t="shared" si="3"/>
        <v>214.79999999999998</v>
      </c>
      <c r="H7" s="2">
        <f t="shared" si="4"/>
        <v>9666</v>
      </c>
      <c r="I7" s="2">
        <f t="shared" si="5"/>
        <v>1611</v>
      </c>
    </row>
    <row r="8" spans="1:10" x14ac:dyDescent="0.25">
      <c r="A8" t="s">
        <v>6</v>
      </c>
      <c r="B8">
        <v>112</v>
      </c>
      <c r="C8" s="5">
        <f t="shared" si="0"/>
        <v>0.15</v>
      </c>
      <c r="D8" s="2">
        <v>289</v>
      </c>
      <c r="E8" s="2">
        <f t="shared" si="1"/>
        <v>245.65</v>
      </c>
      <c r="F8" s="2">
        <f t="shared" si="2"/>
        <v>27512.799999999999</v>
      </c>
      <c r="G8" s="2">
        <f t="shared" si="3"/>
        <v>346.8</v>
      </c>
      <c r="H8" s="2">
        <f t="shared" si="4"/>
        <v>38841.599999999999</v>
      </c>
      <c r="I8" s="2">
        <f t="shared" si="5"/>
        <v>11328.8</v>
      </c>
    </row>
    <row r="9" spans="1:10" x14ac:dyDescent="0.25">
      <c r="A9" t="s">
        <v>7</v>
      </c>
      <c r="B9">
        <v>101</v>
      </c>
      <c r="C9" s="5">
        <f t="shared" si="0"/>
        <v>0.15</v>
      </c>
      <c r="D9" s="2">
        <v>139</v>
      </c>
      <c r="E9" s="2">
        <f t="shared" si="1"/>
        <v>118.15</v>
      </c>
      <c r="F9" s="2">
        <f t="shared" si="2"/>
        <v>11933.150000000001</v>
      </c>
      <c r="G9" s="2">
        <f t="shared" si="3"/>
        <v>166.79999999999998</v>
      </c>
      <c r="H9" s="2">
        <f t="shared" si="4"/>
        <v>16846.8</v>
      </c>
      <c r="I9" s="2">
        <f t="shared" si="5"/>
        <v>4913.6499999999978</v>
      </c>
    </row>
    <row r="10" spans="1:10" x14ac:dyDescent="0.25">
      <c r="A10" t="s">
        <v>8</v>
      </c>
      <c r="B10">
        <v>200</v>
      </c>
      <c r="C10" s="5">
        <f t="shared" si="0"/>
        <v>0.15</v>
      </c>
      <c r="D10" s="2">
        <v>89</v>
      </c>
      <c r="E10" s="2">
        <f t="shared" si="1"/>
        <v>75.650000000000006</v>
      </c>
      <c r="F10" s="2">
        <f t="shared" si="2"/>
        <v>15130.000000000002</v>
      </c>
      <c r="G10" s="2">
        <f t="shared" si="3"/>
        <v>106.8</v>
      </c>
      <c r="H10" s="2">
        <f t="shared" si="4"/>
        <v>21360</v>
      </c>
      <c r="I10" s="2">
        <f t="shared" si="5"/>
        <v>6229.9999999999982</v>
      </c>
    </row>
    <row r="11" spans="1:10" ht="15.75" thickBot="1" x14ac:dyDescent="0.3">
      <c r="A11" s="6" t="s">
        <v>17</v>
      </c>
      <c r="B11" s="6">
        <f>SUM(B5:B10)</f>
        <v>513</v>
      </c>
      <c r="C11" s="6"/>
      <c r="D11" s="6"/>
      <c r="E11" s="7">
        <f>SUM(E5:E10)</f>
        <v>1516.4500000000003</v>
      </c>
      <c r="F11" s="7">
        <f t="shared" ref="F11:I11" si="6">SUM(F5:F10)</f>
        <v>81075.950000000012</v>
      </c>
      <c r="G11" s="7">
        <f t="shared" si="6"/>
        <v>1912.7999999999997</v>
      </c>
      <c r="H11" s="7">
        <f t="shared" si="6"/>
        <v>108848.40000000001</v>
      </c>
      <c r="I11" s="7">
        <f t="shared" si="6"/>
        <v>27772.449999999997</v>
      </c>
    </row>
    <row r="12" spans="1:10" ht="15.75" thickTop="1" x14ac:dyDescent="0.25"/>
  </sheetData>
  <mergeCells count="2">
    <mergeCell ref="A1:I1"/>
    <mergeCell ref="A2:I2"/>
  </mergeCells>
  <pageMargins left="0.7" right="0.7" top="0.75" bottom="0.75" header="0.3" footer="0.3"/>
  <pageSetup scale="80" orientation="portrait" r:id="rId1"/>
  <headerFooter>
    <oddFooter>&amp;C&amp;P of &amp;N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D21" sqref="D21"/>
    </sheetView>
  </sheetViews>
  <sheetFormatPr defaultRowHeight="15" x14ac:dyDescent="0.25"/>
  <cols>
    <col min="1" max="1" width="18.7109375" customWidth="1"/>
    <col min="2" max="9" width="11.5703125" customWidth="1"/>
  </cols>
  <sheetData>
    <row r="1" spans="1:10" ht="22.5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10" ht="22.5" x14ac:dyDescent="0.3">
      <c r="A2" s="10" t="s">
        <v>19</v>
      </c>
      <c r="B2" s="10"/>
      <c r="C2" s="10"/>
      <c r="D2" s="10"/>
      <c r="E2" s="10"/>
      <c r="F2" s="10"/>
      <c r="G2" s="10"/>
      <c r="H2" s="10"/>
      <c r="I2" s="10"/>
    </row>
    <row r="4" spans="1:10" ht="45.75" thickBot="1" x14ac:dyDescent="0.3">
      <c r="A4" s="3" t="s">
        <v>2</v>
      </c>
      <c r="B4" s="4" t="s">
        <v>16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1"/>
    </row>
    <row r="5" spans="1:10" x14ac:dyDescent="0.25">
      <c r="A5" t="s">
        <v>3</v>
      </c>
      <c r="B5">
        <v>50</v>
      </c>
      <c r="C5" s="5">
        <f>IF(B5&gt;50,15%,0)</f>
        <v>0</v>
      </c>
      <c r="D5" s="2">
        <v>199</v>
      </c>
      <c r="E5" s="2">
        <f>D5-(C5*D5)</f>
        <v>199</v>
      </c>
      <c r="F5" s="2">
        <f>B5*E5</f>
        <v>9950</v>
      </c>
      <c r="G5" s="2">
        <f>(D5*1.2)</f>
        <v>238.79999999999998</v>
      </c>
      <c r="H5" s="2">
        <f>B5*G5</f>
        <v>11940</v>
      </c>
      <c r="I5" s="2">
        <f>H5-F5</f>
        <v>1990</v>
      </c>
    </row>
    <row r="6" spans="1:10" x14ac:dyDescent="0.25">
      <c r="A6" t="s">
        <v>4</v>
      </c>
      <c r="B6">
        <v>12</v>
      </c>
      <c r="C6" s="5">
        <f t="shared" ref="C6:C10" si="0">IF(B6&gt;50,15%,0)</f>
        <v>0</v>
      </c>
      <c r="D6" s="2">
        <v>699</v>
      </c>
      <c r="E6" s="2">
        <f t="shared" ref="E6:E10" si="1">D6-(C6*D6)</f>
        <v>699</v>
      </c>
      <c r="F6" s="2">
        <f t="shared" ref="F6:F10" si="2">B6*E6</f>
        <v>8388</v>
      </c>
      <c r="G6" s="2">
        <f t="shared" ref="G6:G10" si="3">(D6*1.2)</f>
        <v>838.8</v>
      </c>
      <c r="H6" s="2">
        <f t="shared" ref="H6:H10" si="4">B6*G6</f>
        <v>10065.599999999999</v>
      </c>
      <c r="I6" s="2">
        <f t="shared" ref="I6:I10" si="5">H6-F6</f>
        <v>1677.5999999999985</v>
      </c>
    </row>
    <row r="7" spans="1:10" x14ac:dyDescent="0.25">
      <c r="A7" t="s">
        <v>5</v>
      </c>
      <c r="B7">
        <v>105</v>
      </c>
      <c r="C7" s="5">
        <f t="shared" si="0"/>
        <v>0.15</v>
      </c>
      <c r="D7" s="2">
        <v>179</v>
      </c>
      <c r="E7" s="2">
        <f t="shared" si="1"/>
        <v>152.15</v>
      </c>
      <c r="F7" s="2">
        <f t="shared" si="2"/>
        <v>15975.75</v>
      </c>
      <c r="G7" s="2">
        <f t="shared" si="3"/>
        <v>214.79999999999998</v>
      </c>
      <c r="H7" s="2">
        <f t="shared" si="4"/>
        <v>22554</v>
      </c>
      <c r="I7" s="2">
        <f t="shared" si="5"/>
        <v>6578.25</v>
      </c>
    </row>
    <row r="8" spans="1:10" x14ac:dyDescent="0.25">
      <c r="A8" t="s">
        <v>6</v>
      </c>
      <c r="B8">
        <v>114</v>
      </c>
      <c r="C8" s="5">
        <f t="shared" si="0"/>
        <v>0.15</v>
      </c>
      <c r="D8" s="2">
        <v>289</v>
      </c>
      <c r="E8" s="2">
        <f t="shared" si="1"/>
        <v>245.65</v>
      </c>
      <c r="F8" s="2">
        <f t="shared" si="2"/>
        <v>28004.100000000002</v>
      </c>
      <c r="G8" s="2">
        <f t="shared" si="3"/>
        <v>346.8</v>
      </c>
      <c r="H8" s="2">
        <f t="shared" si="4"/>
        <v>39535.200000000004</v>
      </c>
      <c r="I8" s="2">
        <f t="shared" si="5"/>
        <v>11531.100000000002</v>
      </c>
    </row>
    <row r="9" spans="1:10" x14ac:dyDescent="0.25">
      <c r="A9" t="s">
        <v>7</v>
      </c>
      <c r="B9">
        <v>23</v>
      </c>
      <c r="C9" s="5">
        <f t="shared" si="0"/>
        <v>0</v>
      </c>
      <c r="D9" s="2">
        <v>139</v>
      </c>
      <c r="E9" s="2">
        <f t="shared" si="1"/>
        <v>139</v>
      </c>
      <c r="F9" s="2">
        <f t="shared" si="2"/>
        <v>3197</v>
      </c>
      <c r="G9" s="2">
        <f t="shared" si="3"/>
        <v>166.79999999999998</v>
      </c>
      <c r="H9" s="2">
        <f t="shared" si="4"/>
        <v>3836.3999999999996</v>
      </c>
      <c r="I9" s="2">
        <f t="shared" si="5"/>
        <v>639.39999999999964</v>
      </c>
    </row>
    <row r="10" spans="1:10" x14ac:dyDescent="0.25">
      <c r="A10" t="s">
        <v>8</v>
      </c>
      <c r="B10">
        <v>156</v>
      </c>
      <c r="C10" s="5">
        <f t="shared" si="0"/>
        <v>0.15</v>
      </c>
      <c r="D10" s="2">
        <v>89</v>
      </c>
      <c r="E10" s="2">
        <f t="shared" si="1"/>
        <v>75.650000000000006</v>
      </c>
      <c r="F10" s="2">
        <f t="shared" si="2"/>
        <v>11801.400000000001</v>
      </c>
      <c r="G10" s="2">
        <f t="shared" si="3"/>
        <v>106.8</v>
      </c>
      <c r="H10" s="2">
        <f t="shared" si="4"/>
        <v>16660.8</v>
      </c>
      <c r="I10" s="2">
        <f t="shared" si="5"/>
        <v>4859.3999999999978</v>
      </c>
    </row>
    <row r="11" spans="1:10" ht="15.75" thickBot="1" x14ac:dyDescent="0.3">
      <c r="A11" s="6" t="s">
        <v>17</v>
      </c>
      <c r="B11" s="6">
        <f>SUM(B5:B10)</f>
        <v>460</v>
      </c>
      <c r="C11" s="6"/>
      <c r="D11" s="6"/>
      <c r="E11" s="7">
        <f>SUM(E5:E10)</f>
        <v>1510.4500000000003</v>
      </c>
      <c r="F11" s="7">
        <f t="shared" ref="F11:I11" si="6">SUM(F5:F10)</f>
        <v>77316.25</v>
      </c>
      <c r="G11" s="7">
        <f t="shared" si="6"/>
        <v>1912.7999999999997</v>
      </c>
      <c r="H11" s="7">
        <f t="shared" si="6"/>
        <v>104592</v>
      </c>
      <c r="I11" s="7">
        <f t="shared" si="6"/>
        <v>27275.749999999996</v>
      </c>
    </row>
    <row r="12" spans="1:10" ht="15.75" thickTop="1" x14ac:dyDescent="0.25"/>
  </sheetData>
  <mergeCells count="2">
    <mergeCell ref="A1:I1"/>
    <mergeCell ref="A2:I2"/>
  </mergeCells>
  <pageMargins left="0.7" right="0.7" top="0.75" bottom="0.75" header="0.3" footer="0.3"/>
  <pageSetup scale="81" orientation="portrait" r:id="rId1"/>
  <headerFooter>
    <oddFooter>&amp;C&amp;P of &amp;N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A3" sqref="A3"/>
    </sheetView>
  </sheetViews>
  <sheetFormatPr defaultRowHeight="15" x14ac:dyDescent="0.25"/>
  <cols>
    <col min="1" max="1" width="18.7109375" customWidth="1"/>
    <col min="2" max="9" width="11.5703125" customWidth="1"/>
  </cols>
  <sheetData>
    <row r="1" spans="1:10" ht="22.5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10" ht="22.5" x14ac:dyDescent="0.3">
      <c r="A2" s="11" t="s">
        <v>20</v>
      </c>
      <c r="B2" s="11"/>
      <c r="C2" s="11"/>
      <c r="D2" s="11"/>
      <c r="E2" s="11"/>
      <c r="F2" s="11"/>
      <c r="G2" s="11"/>
      <c r="H2" s="11"/>
      <c r="I2" s="11"/>
    </row>
    <row r="4" spans="1:10" ht="45.75" thickBot="1" x14ac:dyDescent="0.3">
      <c r="A4" s="3" t="s">
        <v>2</v>
      </c>
      <c r="B4" s="4" t="s">
        <v>16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1"/>
    </row>
    <row r="5" spans="1:10" x14ac:dyDescent="0.25">
      <c r="A5" t="s">
        <v>3</v>
      </c>
      <c r="B5">
        <v>109</v>
      </c>
      <c r="C5" s="5">
        <f>IF(B5&gt;50,15%,0)</f>
        <v>0.15</v>
      </c>
      <c r="D5" s="2">
        <v>199</v>
      </c>
      <c r="E5" s="2">
        <f>D5-(C5*D5)</f>
        <v>169.15</v>
      </c>
      <c r="F5" s="2">
        <f>B5*E5</f>
        <v>18437.350000000002</v>
      </c>
      <c r="G5" s="2">
        <f>(D5*1.2)</f>
        <v>238.79999999999998</v>
      </c>
      <c r="H5" s="2">
        <f>B5*G5</f>
        <v>26029.199999999997</v>
      </c>
      <c r="I5" s="2">
        <f>H5-F5</f>
        <v>7591.8499999999949</v>
      </c>
    </row>
    <row r="6" spans="1:10" x14ac:dyDescent="0.25">
      <c r="A6" t="s">
        <v>4</v>
      </c>
      <c r="B6">
        <v>20</v>
      </c>
      <c r="C6" s="5">
        <f t="shared" ref="C6:C10" si="0">IF(B6&gt;50,15%,0)</f>
        <v>0</v>
      </c>
      <c r="D6" s="2">
        <v>699</v>
      </c>
      <c r="E6" s="2">
        <f t="shared" ref="E6:E10" si="1">D6-(C6*D6)</f>
        <v>699</v>
      </c>
      <c r="F6" s="2">
        <f t="shared" ref="F6:F10" si="2">B6*E6</f>
        <v>13980</v>
      </c>
      <c r="G6" s="2">
        <f t="shared" ref="G6:G10" si="3">(D6*1.2)</f>
        <v>838.8</v>
      </c>
      <c r="H6" s="2">
        <f t="shared" ref="H6:H10" si="4">B6*G6</f>
        <v>16776</v>
      </c>
      <c r="I6" s="2">
        <f t="shared" ref="I6:I10" si="5">H6-F6</f>
        <v>2796</v>
      </c>
    </row>
    <row r="7" spans="1:10" x14ac:dyDescent="0.25">
      <c r="A7" t="s">
        <v>5</v>
      </c>
      <c r="B7">
        <v>76</v>
      </c>
      <c r="C7" s="5">
        <f t="shared" si="0"/>
        <v>0.15</v>
      </c>
      <c r="D7" s="2">
        <v>179</v>
      </c>
      <c r="E7" s="2">
        <f t="shared" si="1"/>
        <v>152.15</v>
      </c>
      <c r="F7" s="2">
        <f t="shared" si="2"/>
        <v>11563.4</v>
      </c>
      <c r="G7" s="2">
        <f t="shared" si="3"/>
        <v>214.79999999999998</v>
      </c>
      <c r="H7" s="2">
        <f t="shared" si="4"/>
        <v>16324.8</v>
      </c>
      <c r="I7" s="2">
        <f t="shared" si="5"/>
        <v>4761.3999999999996</v>
      </c>
    </row>
    <row r="8" spans="1:10" x14ac:dyDescent="0.25">
      <c r="A8" t="s">
        <v>6</v>
      </c>
      <c r="B8">
        <v>89</v>
      </c>
      <c r="C8" s="5">
        <f t="shared" si="0"/>
        <v>0.15</v>
      </c>
      <c r="D8" s="2">
        <v>289</v>
      </c>
      <c r="E8" s="2">
        <f t="shared" si="1"/>
        <v>245.65</v>
      </c>
      <c r="F8" s="2">
        <f t="shared" si="2"/>
        <v>21862.850000000002</v>
      </c>
      <c r="G8" s="2">
        <f t="shared" si="3"/>
        <v>346.8</v>
      </c>
      <c r="H8" s="2">
        <f t="shared" si="4"/>
        <v>30865.200000000001</v>
      </c>
      <c r="I8" s="2">
        <f t="shared" si="5"/>
        <v>9002.3499999999985</v>
      </c>
    </row>
    <row r="9" spans="1:10" x14ac:dyDescent="0.25">
      <c r="A9" t="s">
        <v>7</v>
      </c>
      <c r="B9">
        <v>17</v>
      </c>
      <c r="C9" s="5">
        <f t="shared" si="0"/>
        <v>0</v>
      </c>
      <c r="D9" s="2">
        <v>139</v>
      </c>
      <c r="E9" s="2">
        <f t="shared" si="1"/>
        <v>139</v>
      </c>
      <c r="F9" s="2">
        <f t="shared" si="2"/>
        <v>2363</v>
      </c>
      <c r="G9" s="2">
        <f t="shared" si="3"/>
        <v>166.79999999999998</v>
      </c>
      <c r="H9" s="2">
        <f t="shared" si="4"/>
        <v>2835.6</v>
      </c>
      <c r="I9" s="2">
        <f t="shared" si="5"/>
        <v>472.59999999999991</v>
      </c>
    </row>
    <row r="10" spans="1:10" x14ac:dyDescent="0.25">
      <c r="A10" t="s">
        <v>8</v>
      </c>
      <c r="B10">
        <v>119</v>
      </c>
      <c r="C10" s="5">
        <f t="shared" si="0"/>
        <v>0.15</v>
      </c>
      <c r="D10" s="2">
        <v>89</v>
      </c>
      <c r="E10" s="2">
        <f t="shared" si="1"/>
        <v>75.650000000000006</v>
      </c>
      <c r="F10" s="2">
        <f t="shared" si="2"/>
        <v>9002.35</v>
      </c>
      <c r="G10" s="2">
        <f t="shared" si="3"/>
        <v>106.8</v>
      </c>
      <c r="H10" s="2">
        <f t="shared" si="4"/>
        <v>12709.199999999999</v>
      </c>
      <c r="I10" s="2">
        <f t="shared" si="5"/>
        <v>3706.8499999999985</v>
      </c>
    </row>
    <row r="11" spans="1:10" ht="15.75" thickBot="1" x14ac:dyDescent="0.3">
      <c r="A11" s="6" t="s">
        <v>17</v>
      </c>
      <c r="B11" s="6">
        <f>SUM(B5:B10)</f>
        <v>430</v>
      </c>
      <c r="C11" s="6"/>
      <c r="D11" s="6"/>
      <c r="E11" s="7">
        <f>SUM(E5:E10)</f>
        <v>1480.6000000000001</v>
      </c>
      <c r="F11" s="7">
        <f t="shared" ref="F11:I11" si="6">SUM(F5:F10)</f>
        <v>77208.950000000012</v>
      </c>
      <c r="G11" s="7">
        <f t="shared" si="6"/>
        <v>1912.7999999999997</v>
      </c>
      <c r="H11" s="7">
        <f t="shared" si="6"/>
        <v>105540</v>
      </c>
      <c r="I11" s="7">
        <f t="shared" si="6"/>
        <v>28331.049999999988</v>
      </c>
    </row>
    <row r="12" spans="1:10" ht="15.75" thickTop="1" x14ac:dyDescent="0.25"/>
  </sheetData>
  <mergeCells count="2">
    <mergeCell ref="A1:I1"/>
    <mergeCell ref="A2:I2"/>
  </mergeCells>
  <pageMargins left="0.7" right="0.7" top="0.75" bottom="0.75" header="0.3" footer="0.3"/>
  <pageSetup scale="81" orientation="portrait" r:id="rId1"/>
  <headerFooter>
    <oddFooter>&amp;C&amp;P of &amp;N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Consolidated</vt:lpstr>
      <vt:lpstr>Indianapolis</vt:lpstr>
      <vt:lpstr>Orlando</vt:lpstr>
      <vt:lpstr>Washington D.C.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Harringtond</dc:creator>
  <cp:lastModifiedBy>Harringtond</cp:lastModifiedBy>
  <cp:lastPrinted>2013-12-19T19:30:01Z</cp:lastPrinted>
  <dcterms:created xsi:type="dcterms:W3CDTF">2013-12-18T19:59:33Z</dcterms:created>
  <dcterms:modified xsi:type="dcterms:W3CDTF">2013-12-19T19:39:57Z</dcterms:modified>
</cp:coreProperties>
</file>