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385" yWindow="450" windowWidth="14955" windowHeight="8220" activeTab="3"/>
  </bookViews>
  <sheets>
    <sheet name="Customer Ledgers" sheetId="12" r:id="rId1"/>
    <sheet name="Vendor Ledgers" sheetId="13" r:id="rId2"/>
    <sheet name="Income Stmnt" sheetId="15" r:id="rId3"/>
    <sheet name="Balance Sheet" sheetId="16" r:id="rId4"/>
  </sheets>
  <definedNames>
    <definedName name="_xlnm.Print_Titles" localSheetId="0">'Customer Ledgers'!$4:$5</definedName>
    <definedName name="_xlnm.Print_Titles" localSheetId="2">'Income Stmnt'!$5:$5</definedName>
    <definedName name="_xlnm.Print_Titles" localSheetId="1">'Vendor Ledgers'!$4:$4</definedName>
  </definedNames>
  <calcPr calcId="145621"/>
</workbook>
</file>

<file path=xl/calcChain.xml><?xml version="1.0" encoding="utf-8"?>
<calcChain xmlns="http://schemas.openxmlformats.org/spreadsheetml/2006/main">
  <c r="D43" i="16" l="1"/>
  <c r="D36" i="16"/>
  <c r="D34" i="16"/>
  <c r="D23" i="16"/>
  <c r="D20" i="16"/>
  <c r="D12" i="16"/>
  <c r="G23" i="13" l="1"/>
  <c r="E23" i="13" l="1"/>
  <c r="F23" i="13"/>
  <c r="D42" i="16" l="1"/>
  <c r="D30" i="16"/>
  <c r="C31" i="15"/>
  <c r="C11" i="15"/>
  <c r="F16" i="12"/>
  <c r="E16" i="12"/>
  <c r="D24" i="16" l="1"/>
  <c r="C15" i="15"/>
  <c r="C17" i="15" s="1"/>
  <c r="C33" i="15" s="1"/>
</calcChain>
</file>

<file path=xl/sharedStrings.xml><?xml version="1.0" encoding="utf-8"?>
<sst xmlns="http://schemas.openxmlformats.org/spreadsheetml/2006/main" count="165" uniqueCount="123">
  <si>
    <t>Cash</t>
  </si>
  <si>
    <t>Petty Cash</t>
  </si>
  <si>
    <t>Accounts Receivable</t>
  </si>
  <si>
    <t>Inventory</t>
  </si>
  <si>
    <t>Equipment</t>
  </si>
  <si>
    <t>Acc Dep - Equip</t>
  </si>
  <si>
    <t>Accounts Payable</t>
  </si>
  <si>
    <t>Sales Discount</t>
  </si>
  <si>
    <t>Purchases</t>
  </si>
  <si>
    <t>Expenses</t>
  </si>
  <si>
    <t>Depreciation Exp - Equip</t>
  </si>
  <si>
    <t>Insurance Expense</t>
  </si>
  <si>
    <t>Miscellaneous Expense</t>
  </si>
  <si>
    <t>Supplies Expense</t>
  </si>
  <si>
    <t>Utilities Expense</t>
  </si>
  <si>
    <t>Debit Amt</t>
  </si>
  <si>
    <t>Credit Amt</t>
  </si>
  <si>
    <t/>
  </si>
  <si>
    <t>Customer</t>
  </si>
  <si>
    <t>Vendor</t>
  </si>
  <si>
    <t>Vendor Ledgers</t>
  </si>
  <si>
    <t>Date</t>
  </si>
  <si>
    <t>Trans No</t>
  </si>
  <si>
    <t>Balance</t>
  </si>
  <si>
    <t>Balance Fwd</t>
  </si>
  <si>
    <t>Report Total</t>
  </si>
  <si>
    <t>Customer Ledgers</t>
  </si>
  <si>
    <t>Income Statement</t>
  </si>
  <si>
    <t>Gross Profit</t>
  </si>
  <si>
    <t>Total Expenses</t>
  </si>
  <si>
    <t>Net Income</t>
  </si>
  <si>
    <t>Balance Sheet</t>
  </si>
  <si>
    <t>ASSETS</t>
  </si>
  <si>
    <t>Current Assets</t>
  </si>
  <si>
    <t>Total Current Assets</t>
  </si>
  <si>
    <t>Other Assets</t>
  </si>
  <si>
    <t>Total Other Assets</t>
  </si>
  <si>
    <t>Total Assets</t>
  </si>
  <si>
    <t>LIABILITIES AND CAPITAL</t>
  </si>
  <si>
    <t>Current Liabilities</t>
  </si>
  <si>
    <t>Total Current Liabilities</t>
  </si>
  <si>
    <t>Long-Term Liabilities</t>
  </si>
  <si>
    <t>Total Long-Term Liabilities</t>
  </si>
  <si>
    <t>Total Liabilities</t>
  </si>
  <si>
    <t>Total Liabilities &amp; Capital</t>
  </si>
  <si>
    <t xml:space="preserve"> ID</t>
  </si>
  <si>
    <t>TOTAL</t>
  </si>
  <si>
    <t>Income/Revenue</t>
  </si>
  <si>
    <t>Total Income/Revenue</t>
  </si>
  <si>
    <t>Cost of Goods Sold/Cost of Sales</t>
  </si>
  <si>
    <t>Total Cost of Goods Sold/Cost of Sales</t>
  </si>
  <si>
    <t>Property and Equipment/Fixed Assets</t>
  </si>
  <si>
    <t>Total Property and Equipment/Fixed Assets</t>
  </si>
  <si>
    <t>Total Capital/Equity</t>
  </si>
  <si>
    <t>Capital/Equity</t>
  </si>
  <si>
    <t>Lohman's Network Solutions - Regional</t>
  </si>
  <si>
    <t>For the Period From Dec 1, 2012 to Dec 31, 2012</t>
  </si>
  <si>
    <t>LS</t>
  </si>
  <si>
    <t>Logan School District</t>
  </si>
  <si>
    <t>HC</t>
  </si>
  <si>
    <t>Haynes Company</t>
  </si>
  <si>
    <t>LC</t>
  </si>
  <si>
    <t>Littrell Company</t>
  </si>
  <si>
    <t>JL</t>
  </si>
  <si>
    <t>Jim Lohman</t>
  </si>
  <si>
    <t>MA</t>
  </si>
  <si>
    <t>Mayfield Auto</t>
  </si>
  <si>
    <t>HS</t>
  </si>
  <si>
    <t>Hall's Supply Co.</t>
  </si>
  <si>
    <t>Ck 4323</t>
  </si>
  <si>
    <t>Ck 4324</t>
  </si>
  <si>
    <t>Red's Comp Supplies</t>
  </si>
  <si>
    <t>RC</t>
  </si>
  <si>
    <t>623</t>
  </si>
  <si>
    <t>B1</t>
  </si>
  <si>
    <t>Bank One</t>
  </si>
  <si>
    <t>FR</t>
  </si>
  <si>
    <t>First Rate Computer</t>
  </si>
  <si>
    <t>12120</t>
  </si>
  <si>
    <t>EE</t>
  </si>
  <si>
    <t>Eastland Electric</t>
  </si>
  <si>
    <t>AB</t>
  </si>
  <si>
    <t>ABC Communications</t>
  </si>
  <si>
    <t>Prepaid Insurance</t>
  </si>
  <si>
    <t>Building</t>
  </si>
  <si>
    <t>Acc Dep - Bldg</t>
  </si>
  <si>
    <t>J. Lohman, Capital</t>
  </si>
  <si>
    <t>J. Lohman, Drawing</t>
  </si>
  <si>
    <t>Computer Equipment Sales</t>
  </si>
  <si>
    <t>Consulting Income</t>
  </si>
  <si>
    <t>Troubleshooting Income</t>
  </si>
  <si>
    <t>Cash Short &amp; Over</t>
  </si>
  <si>
    <t>Depreciation Exp - Bldg</t>
  </si>
  <si>
    <t>Interest Expense</t>
  </si>
  <si>
    <t>Vehicle Lease Expense</t>
  </si>
  <si>
    <t>Mortgage Payable</t>
  </si>
  <si>
    <t>For the month ending December 31, 2012</t>
  </si>
  <si>
    <t>Vehicle Maintenance Expense</t>
  </si>
  <si>
    <t>December 31, 2012</t>
  </si>
  <si>
    <t xml:space="preserve">Land </t>
  </si>
  <si>
    <t>S109</t>
  </si>
  <si>
    <t>S100</t>
  </si>
  <si>
    <t>S110</t>
  </si>
  <si>
    <t>Ck 4325</t>
  </si>
  <si>
    <t>Ck 4326</t>
  </si>
  <si>
    <t>Ck 4327</t>
  </si>
  <si>
    <t>Question 15</t>
  </si>
  <si>
    <t>Question 3</t>
  </si>
  <si>
    <t xml:space="preserve">Question 1 </t>
  </si>
  <si>
    <t>Question 2</t>
  </si>
  <si>
    <t>Question 4</t>
  </si>
  <si>
    <t>Question 5</t>
  </si>
  <si>
    <t>Question 6</t>
  </si>
  <si>
    <t>Question 7</t>
  </si>
  <si>
    <t>Question 10</t>
  </si>
  <si>
    <t>Question 11</t>
  </si>
  <si>
    <t>Question 12</t>
  </si>
  <si>
    <t>Question 8</t>
  </si>
  <si>
    <t>Question 9</t>
  </si>
  <si>
    <t>Question 13</t>
  </si>
  <si>
    <t>*Question 14</t>
  </si>
  <si>
    <t>*Answer can also be found on the Customer Ledgers tab</t>
  </si>
  <si>
    <t>* Answer can also be found on the Balance Sheet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</si>
</sst>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;\-#,##0.00;* ??"/>
    <numFmt numFmtId="165" formatCode="m/d/yy"/>
    <numFmt numFmtId="166" formatCode="&quot;$&quot;* #,##0.00;\(&quot;$&quot;* #,##0.00\)"/>
    <numFmt numFmtId="167" formatCode="#,##0.00;\(#,##0.00\)"/>
  </numFmts>
  <fonts count="1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164" fontId="1" fillId="0" borderId="0" xfId="0" applyNumberFormat="1" applyFont="1" applyAlignment="1">
      <alignment horizontal="right"/>
    </xf>
    <xf numFmtId="0" fontId="0" fillId="0" borderId="2" xfId="0" applyBorder="1"/>
    <xf numFmtId="165" fontId="4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0" xfId="0" applyFont="1"/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7" fontId="0" fillId="0" borderId="2" xfId="0" applyNumberFormat="1" applyBorder="1" applyAlignment="1">
      <alignment horizontal="right"/>
    </xf>
    <xf numFmtId="49" fontId="9" fillId="0" borderId="0" xfId="0" applyNumberFormat="1" applyFont="1" applyAlignment="1">
      <alignment horizontal="left"/>
    </xf>
    <xf numFmtId="0" fontId="0" fillId="0" borderId="0" xfId="0" applyNumberFormat="1"/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49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/>
    <xf numFmtId="0" fontId="3" fillId="0" borderId="0" xfId="0" applyFont="1" applyBorder="1"/>
    <xf numFmtId="165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5" fillId="0" borderId="0" xfId="0" applyNumberFormat="1" applyFont="1"/>
    <xf numFmtId="0" fontId="8" fillId="0" borderId="0" xfId="0" applyFont="1" applyFill="1" applyBorder="1"/>
    <xf numFmtId="0" fontId="10" fillId="0" borderId="0" xfId="0" applyNumberFormat="1" applyFont="1"/>
    <xf numFmtId="49" fontId="6" fillId="0" borderId="0" xfId="0" applyNumberFormat="1" applyFont="1" applyAlignment="1"/>
    <xf numFmtId="164" fontId="1" fillId="2" borderId="0" xfId="0" applyNumberFormat="1" applyFont="1" applyFill="1" applyAlignment="1">
      <alignment horizontal="right"/>
    </xf>
    <xf numFmtId="4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/>
    <xf numFmtId="0" fontId="7" fillId="0" borderId="0" xfId="0" applyFont="1" applyFill="1" applyBorder="1"/>
    <xf numFmtId="49" fontId="13" fillId="0" borderId="0" xfId="0" applyNumberFormat="1" applyFont="1" applyBorder="1" applyAlignment="1">
      <alignment horizontal="left"/>
    </xf>
    <xf numFmtId="164" fontId="1" fillId="0" borderId="0" xfId="0" applyNumberFormat="1" applyFont="1" applyFill="1" applyAlignment="1">
      <alignment horizontal="right"/>
    </xf>
    <xf numFmtId="2" fontId="6" fillId="0" borderId="0" xfId="0" applyNumberFormat="1" applyFont="1"/>
    <xf numFmtId="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166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67" fontId="0" fillId="0" borderId="1" xfId="0" applyNumberFormat="1" applyFill="1" applyBorder="1" applyAlignment="1">
      <alignment horizontal="right"/>
    </xf>
    <xf numFmtId="49" fontId="6" fillId="0" borderId="0" xfId="0" applyNumberFormat="1" applyFont="1" applyFill="1" applyAlignment="1">
      <alignment horizontal="left"/>
    </xf>
    <xf numFmtId="39" fontId="6" fillId="0" borderId="0" xfId="0" applyNumberFormat="1" applyFont="1" applyFill="1"/>
    <xf numFmtId="167" fontId="6" fillId="0" borderId="0" xfId="0" applyNumberFormat="1" applyFont="1" applyFill="1"/>
    <xf numFmtId="167" fontId="6" fillId="3" borderId="0" xfId="0" applyNumberFormat="1" applyFont="1" applyFill="1" applyAlignment="1">
      <alignment horizontal="right"/>
    </xf>
    <xf numFmtId="43" fontId="6" fillId="3" borderId="0" xfId="1" applyFont="1" applyFill="1"/>
    <xf numFmtId="166" fontId="6" fillId="3" borderId="0" xfId="0" applyNumberFormat="1" applyFont="1" applyFill="1" applyAlignment="1">
      <alignment horizontal="right"/>
    </xf>
    <xf numFmtId="167" fontId="6" fillId="3" borderId="3" xfId="0" applyNumberFormat="1" applyFont="1" applyFill="1" applyBorder="1" applyAlignment="1">
      <alignment horizontal="right"/>
    </xf>
    <xf numFmtId="0" fontId="12" fillId="0" borderId="0" xfId="0" applyFont="1"/>
    <xf numFmtId="4" fontId="4" fillId="3" borderId="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11" fillId="0" borderId="0" xfId="0" applyFont="1" applyFill="1" applyBorder="1" applyAlignme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2"/>
  <sheetViews>
    <sheetView showGridLines="0" zoomScaleNormal="100" workbookViewId="0">
      <selection sqref="A1:J1"/>
    </sheetView>
  </sheetViews>
  <sheetFormatPr defaultRowHeight="12" x14ac:dyDescent="0.2"/>
  <cols>
    <col min="1" max="1" width="5.140625" style="4" customWidth="1"/>
    <col min="2" max="2" width="20.7109375" style="4" customWidth="1"/>
    <col min="3" max="3" width="7.7109375" style="10" customWidth="1"/>
    <col min="4" max="4" width="12.5703125" style="4" customWidth="1"/>
    <col min="5" max="5" width="10.7109375" style="7" customWidth="1"/>
    <col min="6" max="6" width="10.5703125" style="7" customWidth="1"/>
    <col min="7" max="7" width="10.28515625" style="11" customWidth="1"/>
    <col min="8" max="8" width="11.42578125" style="78" customWidth="1"/>
    <col min="9" max="16384" width="9.140625" style="1"/>
  </cols>
  <sheetData>
    <row r="1" spans="1:255" s="2" customFormat="1" ht="15.75" x14ac:dyDescent="0.25">
      <c r="A1" s="87" t="s">
        <v>55</v>
      </c>
      <c r="B1" s="87"/>
      <c r="C1" s="87"/>
      <c r="D1" s="87"/>
      <c r="E1" s="87"/>
      <c r="F1" s="87"/>
      <c r="G1" s="87"/>
      <c r="H1" s="87"/>
      <c r="I1" s="87"/>
      <c r="J1" s="87"/>
    </row>
    <row r="2" spans="1:255" s="3" customFormat="1" ht="15" x14ac:dyDescent="0.25">
      <c r="A2" s="88" t="s">
        <v>26</v>
      </c>
      <c r="B2" s="88"/>
      <c r="C2" s="88"/>
      <c r="D2" s="88"/>
      <c r="E2" s="88"/>
      <c r="F2" s="88"/>
      <c r="G2" s="88"/>
      <c r="H2" s="88"/>
      <c r="I2" s="88"/>
      <c r="J2" s="88"/>
    </row>
    <row r="3" spans="1:255" s="3" customFormat="1" ht="15" x14ac:dyDescent="0.25">
      <c r="A3" s="88" t="s">
        <v>56</v>
      </c>
      <c r="B3" s="88"/>
      <c r="C3" s="88"/>
      <c r="D3" s="88"/>
      <c r="E3" s="88"/>
      <c r="F3" s="88"/>
      <c r="G3" s="88"/>
      <c r="H3" s="88"/>
      <c r="I3" s="88"/>
      <c r="J3" s="88"/>
    </row>
    <row r="4" spans="1:255" s="23" customFormat="1" ht="12.75" thickBot="1" x14ac:dyDescent="0.25">
      <c r="A4" s="27" t="s">
        <v>45</v>
      </c>
      <c r="B4" s="26" t="s">
        <v>18</v>
      </c>
      <c r="C4" s="26" t="s">
        <v>21</v>
      </c>
      <c r="D4" s="26" t="s">
        <v>22</v>
      </c>
      <c r="E4" s="34" t="s">
        <v>15</v>
      </c>
      <c r="F4" s="34" t="s">
        <v>16</v>
      </c>
      <c r="G4" s="34" t="s">
        <v>23</v>
      </c>
      <c r="H4" s="75"/>
    </row>
    <row r="5" spans="1:255" s="23" customFormat="1" ht="0.75" customHeight="1" x14ac:dyDescent="0.2">
      <c r="A5" s="22"/>
      <c r="C5" s="29"/>
      <c r="D5" s="22"/>
      <c r="E5" s="30"/>
      <c r="F5" s="30"/>
      <c r="G5" s="31"/>
      <c r="H5" s="75"/>
    </row>
    <row r="6" spans="1:255" s="23" customFormat="1" ht="0.75" customHeight="1" x14ac:dyDescent="0.2">
      <c r="A6" s="22"/>
      <c r="C6" s="29"/>
      <c r="D6" s="22"/>
      <c r="E6" s="30"/>
      <c r="F6" s="30"/>
      <c r="G6" s="31"/>
      <c r="H6" s="75"/>
    </row>
    <row r="7" spans="1:255" s="25" customFormat="1" x14ac:dyDescent="0.2">
      <c r="A7" s="24" t="s">
        <v>57</v>
      </c>
      <c r="B7" s="24" t="s">
        <v>58</v>
      </c>
      <c r="C7" s="32">
        <v>41244</v>
      </c>
      <c r="D7" s="24" t="s">
        <v>24</v>
      </c>
      <c r="E7" s="33"/>
      <c r="F7" s="33"/>
      <c r="G7" s="50">
        <v>1005</v>
      </c>
      <c r="H7" s="76"/>
    </row>
    <row r="8" spans="1:255" s="25" customFormat="1" x14ac:dyDescent="0.2">
      <c r="A8" s="24"/>
      <c r="B8" s="24"/>
      <c r="C8" s="32">
        <v>41249</v>
      </c>
      <c r="D8" s="24" t="s">
        <v>101</v>
      </c>
      <c r="E8" s="51"/>
      <c r="F8" s="50">
        <v>1005</v>
      </c>
      <c r="G8" s="52">
        <v>0</v>
      </c>
      <c r="H8" s="76"/>
    </row>
    <row r="9" spans="1:255" s="25" customFormat="1" x14ac:dyDescent="0.2">
      <c r="A9" s="24"/>
      <c r="B9" s="24"/>
      <c r="C9" s="32">
        <v>40898</v>
      </c>
      <c r="D9" s="24" t="s">
        <v>102</v>
      </c>
      <c r="E9" s="50">
        <v>22000</v>
      </c>
      <c r="F9" s="51"/>
      <c r="G9" s="40">
        <v>22000</v>
      </c>
      <c r="H9" s="77" t="s">
        <v>115</v>
      </c>
    </row>
    <row r="10" spans="1:255" x14ac:dyDescent="0.2">
      <c r="B10" s="1"/>
      <c r="E10" s="48"/>
      <c r="F10" s="48"/>
      <c r="G10" s="50"/>
    </row>
    <row r="11" spans="1:255" x14ac:dyDescent="0.2">
      <c r="E11" s="48"/>
      <c r="F11" s="48"/>
      <c r="G11" s="50"/>
    </row>
    <row r="12" spans="1:255" x14ac:dyDescent="0.2">
      <c r="A12" s="4" t="s">
        <v>59</v>
      </c>
      <c r="B12" s="4" t="s">
        <v>60</v>
      </c>
      <c r="C12" s="10">
        <v>41244</v>
      </c>
      <c r="D12" s="4" t="s">
        <v>24</v>
      </c>
      <c r="E12" s="48"/>
      <c r="F12" s="48"/>
      <c r="G12" s="50">
        <v>220</v>
      </c>
    </row>
    <row r="13" spans="1:255" x14ac:dyDescent="0.2">
      <c r="E13" s="48"/>
      <c r="F13" s="48"/>
      <c r="G13" s="50"/>
    </row>
    <row r="14" spans="1:255" x14ac:dyDescent="0.2">
      <c r="A14" s="4" t="s">
        <v>61</v>
      </c>
      <c r="B14" s="1" t="s">
        <v>62</v>
      </c>
      <c r="C14" s="10">
        <v>41258</v>
      </c>
      <c r="D14" s="4" t="s">
        <v>100</v>
      </c>
      <c r="E14" s="50">
        <v>5000</v>
      </c>
      <c r="F14" s="48"/>
      <c r="G14" s="50">
        <v>5000</v>
      </c>
    </row>
    <row r="15" spans="1:255" ht="12.75" thickBot="1" x14ac:dyDescent="0.25">
      <c r="E15" s="48"/>
      <c r="F15" s="48"/>
      <c r="G15" s="50"/>
    </row>
    <row r="16" spans="1:255" ht="14.25" customHeight="1" thickBot="1" x14ac:dyDescent="0.25">
      <c r="A16" s="5" t="s">
        <v>46</v>
      </c>
      <c r="B16" s="5"/>
      <c r="C16" s="9"/>
      <c r="D16" s="5" t="s">
        <v>17</v>
      </c>
      <c r="E16" s="53">
        <f>SUBTOTAL(9, E7:E15)</f>
        <v>27000</v>
      </c>
      <c r="F16" s="53">
        <f>SUBTOTAL(9, F7:F15)</f>
        <v>1005</v>
      </c>
      <c r="G16" s="69">
        <v>27220</v>
      </c>
      <c r="H16" s="79" t="s">
        <v>120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11" customFormat="1" ht="15.75" thickTop="1" x14ac:dyDescent="0.25">
      <c r="E17" s="8"/>
      <c r="F17" s="8"/>
      <c r="G17" s="8"/>
      <c r="H17" s="72"/>
    </row>
    <row r="18" spans="1:11" x14ac:dyDescent="0.2">
      <c r="A18" s="70" t="s">
        <v>122</v>
      </c>
    </row>
    <row r="19" spans="1:11" ht="15" x14ac:dyDescent="0.25">
      <c r="A19" s="35"/>
      <c r="B19" s="21"/>
      <c r="C19" s="21"/>
      <c r="D19" s="36"/>
      <c r="E19" s="21"/>
      <c r="F19" s="21"/>
      <c r="G19" s="21"/>
      <c r="H19" s="80"/>
      <c r="I19" s="21"/>
      <c r="J19" s="21"/>
      <c r="K19"/>
    </row>
    <row r="20" spans="1:11" ht="15" x14ac:dyDescent="0.25">
      <c r="A20" s="37"/>
      <c r="B20" s="21"/>
      <c r="C20" s="21"/>
      <c r="D20" s="36"/>
      <c r="E20" s="21"/>
      <c r="F20" s="21"/>
      <c r="G20" s="21"/>
      <c r="H20" s="80"/>
      <c r="I20" s="21"/>
      <c r="J20" s="21"/>
      <c r="K20"/>
    </row>
    <row r="22" spans="1:11" ht="12.75" x14ac:dyDescent="0.2">
      <c r="E22" s="46"/>
      <c r="F22" s="36"/>
    </row>
  </sheetData>
  <mergeCells count="3">
    <mergeCell ref="A1:J1"/>
    <mergeCell ref="A2:J2"/>
    <mergeCell ref="A3:J3"/>
  </mergeCells>
  <pageMargins left="0.7" right="0.7" top="0.75" bottom="0.65277777777777779" header="0.3" footer="0.3"/>
  <pageSetup orientation="landscape" r:id="rId1"/>
  <headerFooter>
    <oddFooter>&amp;L&amp;08&amp;"MS San Serif"&amp;D at &amp;T&amp;R&amp;08&amp;"MS San Serif"Page: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8"/>
  <sheetViews>
    <sheetView showGridLines="0" zoomScale="90" zoomScaleNormal="90" workbookViewId="0">
      <selection sqref="A1:J1"/>
    </sheetView>
  </sheetViews>
  <sheetFormatPr defaultRowHeight="12" x14ac:dyDescent="0.2"/>
  <cols>
    <col min="1" max="1" width="5.42578125" style="4" customWidth="1"/>
    <col min="2" max="2" width="18.5703125" style="4" bestFit="1" customWidth="1"/>
    <col min="3" max="3" width="10.42578125" style="10" customWidth="1"/>
    <col min="4" max="4" width="12.7109375" style="4" customWidth="1"/>
    <col min="5" max="5" width="10.42578125" style="7" customWidth="1"/>
    <col min="6" max="6" width="10.140625" style="7" customWidth="1"/>
    <col min="7" max="7" width="11.140625" style="11" customWidth="1"/>
    <col min="8" max="8" width="9.140625" style="78"/>
    <col min="9" max="16384" width="9.140625" style="1"/>
  </cols>
  <sheetData>
    <row r="1" spans="1:10" s="2" customFormat="1" ht="15.75" x14ac:dyDescent="0.25">
      <c r="A1" s="87" t="s">
        <v>55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3" customFormat="1" ht="15" x14ac:dyDescent="0.25">
      <c r="A2" s="88" t="s">
        <v>20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28" customFormat="1" ht="15" x14ac:dyDescent="0.25">
      <c r="A3" s="89" t="s">
        <v>56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23" customFormat="1" x14ac:dyDescent="0.2">
      <c r="A4" s="42" t="s">
        <v>45</v>
      </c>
      <c r="B4" s="22" t="s">
        <v>19</v>
      </c>
      <c r="C4" s="22" t="s">
        <v>21</v>
      </c>
      <c r="D4" s="22" t="s">
        <v>22</v>
      </c>
      <c r="E4" s="43" t="s">
        <v>15</v>
      </c>
      <c r="F4" s="43" t="s">
        <v>16</v>
      </c>
      <c r="G4" s="43" t="s">
        <v>23</v>
      </c>
      <c r="H4" s="75"/>
    </row>
    <row r="5" spans="1:10" s="25" customFormat="1" x14ac:dyDescent="0.2">
      <c r="A5" s="24" t="s">
        <v>63</v>
      </c>
      <c r="B5" s="24" t="s">
        <v>64</v>
      </c>
      <c r="C5" s="32">
        <v>41245</v>
      </c>
      <c r="D5" s="47" t="s">
        <v>69</v>
      </c>
      <c r="E5" s="33">
        <v>1000</v>
      </c>
      <c r="F5" s="33">
        <v>1000</v>
      </c>
      <c r="G5" s="44">
        <v>0</v>
      </c>
      <c r="H5" s="76"/>
    </row>
    <row r="6" spans="1:10" x14ac:dyDescent="0.2">
      <c r="B6" s="1"/>
    </row>
    <row r="7" spans="1:10" x14ac:dyDescent="0.2">
      <c r="A7" s="4" t="s">
        <v>65</v>
      </c>
      <c r="B7" s="1" t="s">
        <v>66</v>
      </c>
      <c r="C7" s="10">
        <v>41245</v>
      </c>
      <c r="D7" s="4" t="s">
        <v>70</v>
      </c>
      <c r="E7" s="7">
        <v>415</v>
      </c>
      <c r="F7" s="7">
        <v>415</v>
      </c>
      <c r="G7" s="11">
        <v>0</v>
      </c>
    </row>
    <row r="8" spans="1:10" x14ac:dyDescent="0.2">
      <c r="B8" s="1"/>
      <c r="G8" s="39"/>
    </row>
    <row r="9" spans="1:10" x14ac:dyDescent="0.2">
      <c r="A9" s="4" t="s">
        <v>67</v>
      </c>
      <c r="B9" s="1" t="s">
        <v>68</v>
      </c>
      <c r="C9" s="10">
        <v>41244</v>
      </c>
      <c r="D9" s="4" t="s">
        <v>24</v>
      </c>
      <c r="E9" s="48"/>
      <c r="F9" s="48"/>
      <c r="G9" s="48">
        <v>153</v>
      </c>
    </row>
    <row r="10" spans="1:10" x14ac:dyDescent="0.2">
      <c r="B10" s="1"/>
      <c r="C10" s="10">
        <v>41252</v>
      </c>
      <c r="D10" s="4" t="s">
        <v>103</v>
      </c>
      <c r="E10" s="48">
        <v>153</v>
      </c>
      <c r="F10" s="48"/>
      <c r="G10" s="50">
        <v>0</v>
      </c>
    </row>
    <row r="11" spans="1:10" x14ac:dyDescent="0.2">
      <c r="B11" s="1"/>
      <c r="E11" s="48"/>
      <c r="F11" s="48"/>
      <c r="G11" s="50"/>
    </row>
    <row r="12" spans="1:10" x14ac:dyDescent="0.2">
      <c r="A12" s="4" t="s">
        <v>72</v>
      </c>
      <c r="B12" s="1" t="s">
        <v>71</v>
      </c>
      <c r="C12" s="10">
        <v>41244</v>
      </c>
      <c r="D12" s="4" t="s">
        <v>24</v>
      </c>
      <c r="E12" s="48"/>
      <c r="F12" s="48"/>
      <c r="G12" s="48">
        <v>600</v>
      </c>
    </row>
    <row r="13" spans="1:10" x14ac:dyDescent="0.2">
      <c r="B13" s="1"/>
      <c r="C13" s="10">
        <v>41256</v>
      </c>
      <c r="D13" s="4" t="s">
        <v>73</v>
      </c>
      <c r="E13" s="48"/>
      <c r="F13" s="48">
        <v>175</v>
      </c>
      <c r="G13" s="41">
        <v>775</v>
      </c>
      <c r="H13" s="79" t="s">
        <v>116</v>
      </c>
    </row>
    <row r="14" spans="1:10" x14ac:dyDescent="0.2">
      <c r="B14" s="1"/>
      <c r="E14" s="48"/>
      <c r="F14" s="48"/>
      <c r="G14" s="50"/>
    </row>
    <row r="15" spans="1:10" x14ac:dyDescent="0.2">
      <c r="A15" s="4" t="s">
        <v>74</v>
      </c>
      <c r="B15" s="1" t="s">
        <v>75</v>
      </c>
      <c r="C15" s="10">
        <v>41258</v>
      </c>
      <c r="D15" s="4" t="s">
        <v>104</v>
      </c>
      <c r="E15" s="48">
        <v>1500</v>
      </c>
      <c r="F15" s="48">
        <v>1500</v>
      </c>
      <c r="G15" s="50">
        <v>0</v>
      </c>
    </row>
    <row r="16" spans="1:10" x14ac:dyDescent="0.2">
      <c r="B16" s="1"/>
      <c r="E16" s="48"/>
      <c r="F16" s="48"/>
      <c r="G16" s="50"/>
    </row>
    <row r="17" spans="1:254" x14ac:dyDescent="0.2">
      <c r="A17" s="4" t="s">
        <v>76</v>
      </c>
      <c r="B17" s="1" t="s">
        <v>77</v>
      </c>
      <c r="C17" s="10">
        <v>41259</v>
      </c>
      <c r="D17" s="4" t="s">
        <v>78</v>
      </c>
      <c r="E17" s="48"/>
      <c r="F17" s="48">
        <v>18000</v>
      </c>
      <c r="G17" s="48">
        <v>18000</v>
      </c>
    </row>
    <row r="18" spans="1:254" x14ac:dyDescent="0.2">
      <c r="B18" s="1"/>
      <c r="E18" s="48"/>
      <c r="F18" s="48"/>
      <c r="G18" s="50"/>
    </row>
    <row r="19" spans="1:254" x14ac:dyDescent="0.2">
      <c r="A19" s="4" t="s">
        <v>79</v>
      </c>
      <c r="B19" s="4" t="s">
        <v>80</v>
      </c>
      <c r="C19" s="10">
        <v>41263</v>
      </c>
      <c r="D19" s="4" t="s">
        <v>105</v>
      </c>
      <c r="E19" s="48">
        <v>360</v>
      </c>
      <c r="F19" s="48">
        <v>360</v>
      </c>
      <c r="G19" s="50">
        <v>0</v>
      </c>
    </row>
    <row r="20" spans="1:254" x14ac:dyDescent="0.2">
      <c r="B20" s="1"/>
      <c r="E20" s="48"/>
      <c r="F20" s="48"/>
      <c r="G20" s="50"/>
    </row>
    <row r="21" spans="1:254" x14ac:dyDescent="0.2">
      <c r="A21" s="4" t="s">
        <v>81</v>
      </c>
      <c r="B21" s="4" t="s">
        <v>82</v>
      </c>
      <c r="C21" s="10">
        <v>41244</v>
      </c>
      <c r="D21" s="4" t="s">
        <v>24</v>
      </c>
      <c r="E21" s="48"/>
      <c r="F21" s="48"/>
      <c r="G21" s="50">
        <v>900</v>
      </c>
    </row>
    <row r="22" spans="1:254" x14ac:dyDescent="0.2">
      <c r="E22" s="48"/>
      <c r="F22" s="48"/>
      <c r="G22" s="55"/>
    </row>
    <row r="23" spans="1:254" ht="12.75" thickBot="1" x14ac:dyDescent="0.25">
      <c r="A23" s="5" t="s">
        <v>25</v>
      </c>
      <c r="B23" s="5"/>
      <c r="C23" s="9"/>
      <c r="D23" s="5" t="s">
        <v>17</v>
      </c>
      <c r="E23" s="54">
        <f>SUBTOTAL(9, E5:E22)</f>
        <v>3428</v>
      </c>
      <c r="F23" s="54">
        <f>SUBTOTAL(9, F5:F22)</f>
        <v>21450</v>
      </c>
      <c r="G23" s="50">
        <f>G10+G13+G15+G17+G21</f>
        <v>19675</v>
      </c>
      <c r="H23" s="8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customFormat="1" ht="15.75" thickTop="1" x14ac:dyDescent="0.25">
      <c r="E24" s="8"/>
      <c r="F24" s="8"/>
      <c r="G24" s="8"/>
      <c r="H24" s="72"/>
    </row>
    <row r="25" spans="1:254" ht="15" x14ac:dyDescent="0.25">
      <c r="A25" s="20"/>
      <c r="B25" s="21"/>
      <c r="C25" s="4"/>
      <c r="J25" s="45"/>
    </row>
    <row r="28" spans="1:254" ht="12.75" x14ac:dyDescent="0.2">
      <c r="E28" s="46"/>
      <c r="F28" s="36"/>
    </row>
  </sheetData>
  <mergeCells count="3">
    <mergeCell ref="A1:J1"/>
    <mergeCell ref="A2:J2"/>
    <mergeCell ref="A3:J3"/>
  </mergeCells>
  <pageMargins left="0.7" right="0.7" top="0.75" bottom="0.65277777777777779" header="0.3" footer="0.3"/>
  <pageSetup orientation="landscape" r:id="rId1"/>
  <headerFooter>
    <oddFooter>&amp;L&amp;08&amp;"MS San Serif"&amp;D at &amp;T&amp;R&amp;08&amp;"MS San Serif"Page: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zoomScale="80" zoomScaleNormal="80" workbookViewId="0">
      <pane ySplit="5" topLeftCell="A6" activePane="bottomLeft" state="frozenSplit"/>
      <selection activeCell="E47" sqref="E47"/>
      <selection pane="bottomLeft" activeCell="G13" sqref="G13"/>
    </sheetView>
  </sheetViews>
  <sheetFormatPr defaultRowHeight="12.75" x14ac:dyDescent="0.2"/>
  <cols>
    <col min="1" max="1" width="4.28515625" style="12" customWidth="1"/>
    <col min="2" max="2" width="32" style="12" customWidth="1"/>
    <col min="3" max="3" width="15.140625" style="12" customWidth="1"/>
    <col min="4" max="4" width="20.140625" style="73" customWidth="1"/>
    <col min="5" max="16384" width="9.140625" style="12"/>
  </cols>
  <sheetData>
    <row r="1" spans="1:5" ht="15.75" x14ac:dyDescent="0.25">
      <c r="B1" s="87" t="s">
        <v>55</v>
      </c>
      <c r="C1" s="87"/>
      <c r="D1" s="87"/>
      <c r="E1" s="87"/>
    </row>
    <row r="2" spans="1:5" ht="15" x14ac:dyDescent="0.25">
      <c r="B2" s="88" t="s">
        <v>27</v>
      </c>
      <c r="C2" s="88"/>
      <c r="D2" s="88"/>
      <c r="E2" s="88"/>
    </row>
    <row r="3" spans="1:5" ht="15" x14ac:dyDescent="0.25">
      <c r="B3" s="88" t="s">
        <v>96</v>
      </c>
      <c r="C3" s="88"/>
      <c r="D3" s="88"/>
      <c r="E3" s="88"/>
    </row>
    <row r="4" spans="1:5" x14ac:dyDescent="0.2">
      <c r="B4" s="90" t="s">
        <v>17</v>
      </c>
      <c r="C4" s="90"/>
      <c r="D4" s="90"/>
      <c r="E4" s="90"/>
    </row>
    <row r="5" spans="1:5" x14ac:dyDescent="0.2">
      <c r="B5" s="13"/>
      <c r="C5" s="14"/>
    </row>
    <row r="6" spans="1:5" ht="15" x14ac:dyDescent="0.25">
      <c r="A6" s="15" t="s">
        <v>47</v>
      </c>
      <c r="D6" s="71"/>
    </row>
    <row r="7" spans="1:5" x14ac:dyDescent="0.2">
      <c r="A7" s="15"/>
      <c r="B7" s="12" t="s">
        <v>89</v>
      </c>
      <c r="C7" s="56">
        <v>41475</v>
      </c>
    </row>
    <row r="8" spans="1:5" x14ac:dyDescent="0.2">
      <c r="B8" s="15" t="s">
        <v>90</v>
      </c>
      <c r="C8" s="64">
        <v>6875</v>
      </c>
      <c r="D8" s="82" t="s">
        <v>114</v>
      </c>
    </row>
    <row r="9" spans="1:5" x14ac:dyDescent="0.2">
      <c r="B9" s="15" t="s">
        <v>88</v>
      </c>
      <c r="C9" s="64">
        <v>204780</v>
      </c>
      <c r="D9" s="82" t="s">
        <v>117</v>
      </c>
    </row>
    <row r="10" spans="1:5" x14ac:dyDescent="0.2">
      <c r="B10" s="15" t="s">
        <v>7</v>
      </c>
      <c r="C10" s="57">
        <v>-500</v>
      </c>
      <c r="D10" s="82"/>
    </row>
    <row r="11" spans="1:5" x14ac:dyDescent="0.2">
      <c r="B11" s="15" t="s">
        <v>48</v>
      </c>
      <c r="C11" s="58">
        <f>ROUND(SUBTOTAL(9, C6:C10), 5)</f>
        <v>252630</v>
      </c>
      <c r="D11" s="82"/>
    </row>
    <row r="12" spans="1:5" x14ac:dyDescent="0.2">
      <c r="B12" s="13" t="s">
        <v>17</v>
      </c>
      <c r="C12" s="59"/>
      <c r="D12" s="82"/>
    </row>
    <row r="13" spans="1:5" x14ac:dyDescent="0.2">
      <c r="B13" s="15" t="s">
        <v>49</v>
      </c>
      <c r="C13" s="59"/>
      <c r="D13" s="82"/>
    </row>
    <row r="14" spans="1:5" x14ac:dyDescent="0.2">
      <c r="B14" s="15" t="s">
        <v>8</v>
      </c>
      <c r="C14" s="67">
        <v>140325</v>
      </c>
      <c r="D14" s="82" t="s">
        <v>113</v>
      </c>
    </row>
    <row r="15" spans="1:5" customFormat="1" ht="15" x14ac:dyDescent="0.25">
      <c r="B15" s="15" t="s">
        <v>50</v>
      </c>
      <c r="C15" s="57">
        <f>ROUND(SUBTOTAL(9, C11:C14), 5)</f>
        <v>140325</v>
      </c>
      <c r="D15" s="71"/>
    </row>
    <row r="16" spans="1:5" customFormat="1" ht="15" x14ac:dyDescent="0.25">
      <c r="B16" s="18"/>
      <c r="C16" s="60"/>
      <c r="D16" s="71"/>
    </row>
    <row r="17" spans="1:4" x14ac:dyDescent="0.2">
      <c r="B17" s="15" t="s">
        <v>28</v>
      </c>
      <c r="C17" s="64">
        <f>C11-C15</f>
        <v>112305</v>
      </c>
      <c r="D17" s="82" t="s">
        <v>107</v>
      </c>
    </row>
    <row r="18" spans="1:4" customFormat="1" ht="15" x14ac:dyDescent="0.25">
      <c r="B18" s="18"/>
      <c r="C18" s="60"/>
      <c r="D18" s="71"/>
    </row>
    <row r="19" spans="1:4" x14ac:dyDescent="0.2">
      <c r="A19" s="15" t="s">
        <v>9</v>
      </c>
      <c r="C19" s="59"/>
      <c r="D19" s="82"/>
    </row>
    <row r="20" spans="1:4" x14ac:dyDescent="0.2">
      <c r="A20" s="15"/>
      <c r="B20" s="12" t="s">
        <v>91</v>
      </c>
      <c r="C20" s="57">
        <v>10</v>
      </c>
      <c r="D20" s="82"/>
    </row>
    <row r="21" spans="1:4" x14ac:dyDescent="0.2">
      <c r="B21" s="15" t="s">
        <v>92</v>
      </c>
      <c r="C21" s="57">
        <v>2693</v>
      </c>
      <c r="D21" s="82"/>
    </row>
    <row r="22" spans="1:4" x14ac:dyDescent="0.2">
      <c r="B22" s="15" t="s">
        <v>10</v>
      </c>
      <c r="C22" s="57">
        <v>2100</v>
      </c>
      <c r="D22" s="82"/>
    </row>
    <row r="23" spans="1:4" x14ac:dyDescent="0.2">
      <c r="B23" s="15" t="s">
        <v>11</v>
      </c>
      <c r="C23" s="57">
        <v>713</v>
      </c>
      <c r="D23" s="82"/>
    </row>
    <row r="24" spans="1:4" x14ac:dyDescent="0.2">
      <c r="B24" s="15" t="s">
        <v>93</v>
      </c>
      <c r="C24" s="57">
        <v>7950</v>
      </c>
      <c r="D24" s="82"/>
    </row>
    <row r="25" spans="1:4" x14ac:dyDescent="0.2">
      <c r="B25" s="15" t="s">
        <v>12</v>
      </c>
      <c r="C25" s="57">
        <v>297</v>
      </c>
      <c r="D25" s="82"/>
    </row>
    <row r="26" spans="1:4" x14ac:dyDescent="0.2">
      <c r="B26" s="15" t="s">
        <v>13</v>
      </c>
      <c r="C26" s="57">
        <v>1656</v>
      </c>
      <c r="D26" s="82"/>
    </row>
    <row r="27" spans="1:4" x14ac:dyDescent="0.2">
      <c r="B27" s="15" t="s">
        <v>14</v>
      </c>
      <c r="C27" s="57">
        <v>4320</v>
      </c>
      <c r="D27" s="82"/>
    </row>
    <row r="28" spans="1:4" x14ac:dyDescent="0.2">
      <c r="B28" s="15" t="s">
        <v>94</v>
      </c>
      <c r="C28" s="64">
        <v>2365</v>
      </c>
      <c r="D28" s="82" t="s">
        <v>110</v>
      </c>
    </row>
    <row r="29" spans="1:4" x14ac:dyDescent="0.2">
      <c r="B29" s="15" t="s">
        <v>97</v>
      </c>
      <c r="C29" s="57">
        <v>2875</v>
      </c>
      <c r="D29" s="82"/>
    </row>
    <row r="30" spans="1:4" customFormat="1" ht="15" x14ac:dyDescent="0.25">
      <c r="B30" s="18"/>
      <c r="C30" s="60"/>
      <c r="D30" s="71"/>
    </row>
    <row r="31" spans="1:4" x14ac:dyDescent="0.2">
      <c r="B31" s="15" t="s">
        <v>29</v>
      </c>
      <c r="C31" s="57">
        <f>ROUND(SUBTOTAL(9, C19:C30), 5)</f>
        <v>24979</v>
      </c>
      <c r="D31" s="82"/>
    </row>
    <row r="32" spans="1:4" customFormat="1" ht="15" x14ac:dyDescent="0.25">
      <c r="B32" s="18"/>
      <c r="C32" s="60"/>
      <c r="D32" s="71"/>
    </row>
    <row r="33" spans="2:4" ht="13.5" thickBot="1" x14ac:dyDescent="0.25">
      <c r="B33" s="15" t="s">
        <v>30</v>
      </c>
      <c r="C33" s="66">
        <f>-(ROUND(-C17+C31, 5))</f>
        <v>87326</v>
      </c>
      <c r="D33" s="82" t="s">
        <v>109</v>
      </c>
    </row>
    <row r="34" spans="2:4" customFormat="1" ht="15.75" thickTop="1" x14ac:dyDescent="0.25">
      <c r="B34" s="18"/>
      <c r="C34" s="19"/>
      <c r="D34" s="72"/>
    </row>
    <row r="35" spans="2:4" ht="15" x14ac:dyDescent="0.25">
      <c r="D35" s="74"/>
    </row>
    <row r="36" spans="2:4" ht="15" x14ac:dyDescent="0.25">
      <c r="D36" s="74"/>
    </row>
  </sheetData>
  <mergeCells count="4">
    <mergeCell ref="B1:E1"/>
    <mergeCell ref="B2:E2"/>
    <mergeCell ref="B3:E3"/>
    <mergeCell ref="B4:E4"/>
  </mergeCells>
  <pageMargins left="0.7" right="0.7" top="0.75" bottom="0.65277777777777779" header="0.3" footer="0.3"/>
  <pageSetup orientation="landscape" r:id="rId1"/>
  <headerFooter>
    <oddFooter>&amp;L&amp;10&amp;"Times New Roman"&amp;D at &amp;T&amp;C&amp;10&amp;"Times New Roman"For Management Purposes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showWhiteSpace="0" view="pageLayout" zoomScaleNormal="70" workbookViewId="0">
      <selection activeCell="D20" sqref="D20"/>
    </sheetView>
  </sheetViews>
  <sheetFormatPr defaultRowHeight="15" x14ac:dyDescent="0.25"/>
  <cols>
    <col min="1" max="1" width="4" style="12" customWidth="1"/>
    <col min="2" max="2" width="34.140625" style="12" customWidth="1"/>
    <col min="3" max="3" width="10.28515625" style="12" customWidth="1"/>
    <col min="4" max="4" width="11.140625" style="12" customWidth="1"/>
    <col min="5" max="5" width="18.85546875" style="84" customWidth="1"/>
    <col min="6" max="16384" width="9.140625" style="12"/>
  </cols>
  <sheetData>
    <row r="1" spans="1:10" ht="15" customHeight="1" x14ac:dyDescent="0.25">
      <c r="A1" s="87" t="s">
        <v>55</v>
      </c>
      <c r="B1" s="87"/>
      <c r="C1" s="87"/>
      <c r="D1" s="87"/>
      <c r="E1" s="87"/>
      <c r="F1" s="38"/>
      <c r="G1" s="38"/>
      <c r="H1" s="38"/>
      <c r="I1" s="38"/>
      <c r="J1" s="38"/>
    </row>
    <row r="2" spans="1:10" x14ac:dyDescent="0.25">
      <c r="A2" s="88" t="s">
        <v>31</v>
      </c>
      <c r="B2" s="88"/>
      <c r="C2" s="88"/>
      <c r="D2" s="88"/>
      <c r="E2" s="88"/>
      <c r="F2" s="38"/>
      <c r="G2" s="38"/>
      <c r="H2" s="38"/>
      <c r="I2" s="38"/>
      <c r="J2" s="38"/>
    </row>
    <row r="3" spans="1:10" x14ac:dyDescent="0.25">
      <c r="A3" s="88" t="s">
        <v>98</v>
      </c>
      <c r="B3" s="88"/>
      <c r="C3" s="88"/>
      <c r="D3" s="88"/>
      <c r="E3" s="88"/>
      <c r="F3" s="38"/>
      <c r="G3" s="38"/>
      <c r="H3" s="38"/>
      <c r="I3" s="38"/>
      <c r="J3" s="38"/>
    </row>
    <row r="4" spans="1:10" x14ac:dyDescent="0.25">
      <c r="B4" s="13" t="s">
        <v>32</v>
      </c>
      <c r="E4" s="83"/>
    </row>
    <row r="5" spans="1:10" ht="8.1" customHeight="1" x14ac:dyDescent="0.25">
      <c r="B5" s="13" t="s">
        <v>17</v>
      </c>
    </row>
    <row r="6" spans="1:10" x14ac:dyDescent="0.25">
      <c r="A6" s="15" t="s">
        <v>33</v>
      </c>
    </row>
    <row r="7" spans="1:10" x14ac:dyDescent="0.25">
      <c r="B7" s="15" t="s">
        <v>0</v>
      </c>
      <c r="C7" s="66">
        <v>29878</v>
      </c>
      <c r="D7" s="15" t="s">
        <v>17</v>
      </c>
      <c r="E7" s="83" t="s">
        <v>112</v>
      </c>
    </row>
    <row r="8" spans="1:10" x14ac:dyDescent="0.25">
      <c r="B8" s="15" t="s">
        <v>1</v>
      </c>
      <c r="C8" s="17">
        <v>100</v>
      </c>
      <c r="D8" s="15" t="s">
        <v>17</v>
      </c>
    </row>
    <row r="9" spans="1:10" x14ac:dyDescent="0.25">
      <c r="B9" s="15" t="s">
        <v>2</v>
      </c>
      <c r="C9" s="64">
        <v>27220</v>
      </c>
      <c r="D9" s="15" t="s">
        <v>17</v>
      </c>
      <c r="E9" s="83" t="s">
        <v>120</v>
      </c>
    </row>
    <row r="10" spans="1:10" x14ac:dyDescent="0.25">
      <c r="B10" s="15" t="s">
        <v>3</v>
      </c>
      <c r="C10" s="57">
        <v>7862</v>
      </c>
      <c r="D10" s="15" t="s">
        <v>17</v>
      </c>
      <c r="E10" s="83"/>
    </row>
    <row r="11" spans="1:10" x14ac:dyDescent="0.25">
      <c r="B11" s="15" t="s">
        <v>83</v>
      </c>
      <c r="C11" s="64">
        <v>400</v>
      </c>
      <c r="D11" s="15" t="s">
        <v>17</v>
      </c>
      <c r="E11" s="83" t="s">
        <v>106</v>
      </c>
    </row>
    <row r="12" spans="1:10" x14ac:dyDescent="0.25">
      <c r="B12" s="15" t="s">
        <v>34</v>
      </c>
      <c r="C12" s="15" t="s">
        <v>17</v>
      </c>
      <c r="D12" s="57">
        <f>ROUND(SUBTOTAL(9, C7:C11), 5)</f>
        <v>65460</v>
      </c>
      <c r="E12" s="83"/>
    </row>
    <row r="13" spans="1:10" ht="8.1" customHeight="1" x14ac:dyDescent="0.25">
      <c r="B13" s="13" t="s">
        <v>17</v>
      </c>
      <c r="D13" s="59"/>
    </row>
    <row r="14" spans="1:10" x14ac:dyDescent="0.25">
      <c r="A14" s="15" t="s">
        <v>51</v>
      </c>
      <c r="D14" s="59"/>
    </row>
    <row r="15" spans="1:10" x14ac:dyDescent="0.25">
      <c r="A15" s="15"/>
      <c r="B15" s="12" t="s">
        <v>84</v>
      </c>
      <c r="C15" s="17">
        <v>104775</v>
      </c>
      <c r="D15" s="59"/>
    </row>
    <row r="16" spans="1:10" x14ac:dyDescent="0.25">
      <c r="A16" s="15"/>
      <c r="B16" s="12" t="s">
        <v>85</v>
      </c>
      <c r="C16" s="17">
        <v>-3814</v>
      </c>
      <c r="D16" s="59"/>
    </row>
    <row r="17" spans="1:5" x14ac:dyDescent="0.25">
      <c r="B17" s="15" t="s">
        <v>4</v>
      </c>
      <c r="C17" s="17">
        <v>30500</v>
      </c>
      <c r="D17" s="61" t="s">
        <v>17</v>
      </c>
    </row>
    <row r="18" spans="1:5" x14ac:dyDescent="0.25">
      <c r="B18" s="15" t="s">
        <v>5</v>
      </c>
      <c r="C18" s="17">
        <v>-3150</v>
      </c>
      <c r="D18" s="61"/>
    </row>
    <row r="19" spans="1:5" x14ac:dyDescent="0.25">
      <c r="B19" s="15" t="s">
        <v>99</v>
      </c>
      <c r="C19" s="17">
        <v>21000</v>
      </c>
      <c r="D19" s="61" t="s">
        <v>17</v>
      </c>
    </row>
    <row r="20" spans="1:5" x14ac:dyDescent="0.25">
      <c r="B20" s="15" t="s">
        <v>52</v>
      </c>
      <c r="C20" s="15"/>
      <c r="D20" s="57">
        <f>ROUND(SUBTOTAL(9, C15:C19), 5)</f>
        <v>149311</v>
      </c>
      <c r="E20" s="83"/>
    </row>
    <row r="21" spans="1:5" ht="8.1" customHeight="1" x14ac:dyDescent="0.2">
      <c r="B21" s="13" t="s">
        <v>17</v>
      </c>
      <c r="D21" s="59"/>
      <c r="E21" s="85"/>
    </row>
    <row r="22" spans="1:5" x14ac:dyDescent="0.25">
      <c r="A22" s="15" t="s">
        <v>35</v>
      </c>
      <c r="D22" s="59"/>
    </row>
    <row r="23" spans="1:5" x14ac:dyDescent="0.25">
      <c r="B23" s="15" t="s">
        <v>36</v>
      </c>
      <c r="C23" s="15" t="s">
        <v>17</v>
      </c>
      <c r="D23" s="57">
        <f>ROUND(SUBTOTAL(9, D21:D22), 5)</f>
        <v>0</v>
      </c>
    </row>
    <row r="24" spans="1:5" x14ac:dyDescent="0.25">
      <c r="B24" s="15" t="s">
        <v>37</v>
      </c>
      <c r="C24" s="15" t="s">
        <v>17</v>
      </c>
      <c r="D24" s="56">
        <f>ROUND(D12+D20+D23, 5)</f>
        <v>214771</v>
      </c>
    </row>
    <row r="25" spans="1:5" ht="8.1" customHeight="1" x14ac:dyDescent="0.25">
      <c r="B25" s="13" t="s">
        <v>17</v>
      </c>
      <c r="D25" s="59"/>
    </row>
    <row r="26" spans="1:5" x14ac:dyDescent="0.25">
      <c r="B26" s="13" t="s">
        <v>38</v>
      </c>
      <c r="D26" s="59"/>
    </row>
    <row r="27" spans="1:5" ht="8.1" customHeight="1" x14ac:dyDescent="0.25">
      <c r="B27" s="13" t="s">
        <v>17</v>
      </c>
      <c r="D27" s="59"/>
      <c r="E27" s="83"/>
    </row>
    <row r="28" spans="1:5" x14ac:dyDescent="0.25">
      <c r="A28" s="15" t="s">
        <v>39</v>
      </c>
      <c r="D28" s="59"/>
      <c r="E28" s="83"/>
    </row>
    <row r="29" spans="1:5" x14ac:dyDescent="0.25">
      <c r="B29" s="15" t="s">
        <v>6</v>
      </c>
      <c r="C29" s="16">
        <v>19675</v>
      </c>
      <c r="D29" s="61" t="s">
        <v>17</v>
      </c>
    </row>
    <row r="30" spans="1:5" x14ac:dyDescent="0.25">
      <c r="B30" s="15" t="s">
        <v>40</v>
      </c>
      <c r="C30" s="15" t="s">
        <v>17</v>
      </c>
      <c r="D30" s="64">
        <f>ROUND(SUBTOTAL(9, C25:C29), 5)</f>
        <v>19675</v>
      </c>
      <c r="E30" s="83" t="s">
        <v>119</v>
      </c>
    </row>
    <row r="31" spans="1:5" ht="8.1" customHeight="1" x14ac:dyDescent="0.25">
      <c r="B31" s="13" t="s">
        <v>17</v>
      </c>
      <c r="D31" s="59"/>
    </row>
    <row r="32" spans="1:5" x14ac:dyDescent="0.25">
      <c r="A32" s="15" t="s">
        <v>41</v>
      </c>
      <c r="D32" s="59"/>
    </row>
    <row r="33" spans="1:5" x14ac:dyDescent="0.25">
      <c r="A33" s="15"/>
      <c r="B33" s="12" t="s">
        <v>95</v>
      </c>
      <c r="C33" s="65">
        <v>103505</v>
      </c>
      <c r="D33" s="59"/>
      <c r="E33" s="83" t="s">
        <v>108</v>
      </c>
    </row>
    <row r="34" spans="1:5" x14ac:dyDescent="0.25">
      <c r="A34" s="15"/>
      <c r="B34" s="12" t="s">
        <v>42</v>
      </c>
      <c r="C34" s="49"/>
      <c r="D34" s="57">
        <f>C33</f>
        <v>103505</v>
      </c>
      <c r="E34" s="83"/>
    </row>
    <row r="35" spans="1:5" x14ac:dyDescent="0.25">
      <c r="A35" s="15"/>
      <c r="C35" s="49"/>
      <c r="D35" s="59"/>
    </row>
    <row r="36" spans="1:5" x14ac:dyDescent="0.25">
      <c r="A36" s="15" t="s">
        <v>43</v>
      </c>
      <c r="D36" s="62">
        <f>D30+D34</f>
        <v>123180</v>
      </c>
    </row>
    <row r="37" spans="1:5" x14ac:dyDescent="0.25">
      <c r="A37" s="15"/>
      <c r="D37" s="63"/>
    </row>
    <row r="38" spans="1:5" ht="12.75" x14ac:dyDescent="0.2">
      <c r="A38" s="15" t="s">
        <v>54</v>
      </c>
      <c r="D38" s="59"/>
      <c r="E38" s="85"/>
    </row>
    <row r="39" spans="1:5" ht="12.75" x14ac:dyDescent="0.2">
      <c r="B39" s="15" t="s">
        <v>86</v>
      </c>
      <c r="C39" s="17">
        <v>42765</v>
      </c>
      <c r="D39" s="61" t="s">
        <v>17</v>
      </c>
      <c r="E39" s="85"/>
    </row>
    <row r="40" spans="1:5" x14ac:dyDescent="0.25">
      <c r="B40" s="15" t="s">
        <v>87</v>
      </c>
      <c r="C40" s="64">
        <v>-38500</v>
      </c>
      <c r="D40" s="61" t="s">
        <v>17</v>
      </c>
      <c r="E40" s="83" t="s">
        <v>118</v>
      </c>
    </row>
    <row r="41" spans="1:5" x14ac:dyDescent="0.25">
      <c r="B41" s="15" t="s">
        <v>30</v>
      </c>
      <c r="C41" s="17">
        <v>87326</v>
      </c>
      <c r="D41" s="61" t="s">
        <v>17</v>
      </c>
    </row>
    <row r="42" spans="1:5" x14ac:dyDescent="0.25">
      <c r="B42" s="15" t="s">
        <v>53</v>
      </c>
      <c r="C42" s="15" t="s">
        <v>17</v>
      </c>
      <c r="D42" s="64">
        <f>ROUND(SUBTOTAL(9, C38:C41), 5)</f>
        <v>91591</v>
      </c>
      <c r="E42" s="83" t="s">
        <v>111</v>
      </c>
    </row>
    <row r="43" spans="1:5" x14ac:dyDescent="0.25">
      <c r="B43" s="15" t="s">
        <v>44</v>
      </c>
      <c r="C43" s="15" t="s">
        <v>17</v>
      </c>
      <c r="D43" s="16">
        <f>D36+D42</f>
        <v>214771</v>
      </c>
    </row>
    <row r="44" spans="1:5" x14ac:dyDescent="0.25">
      <c r="E44" s="86"/>
    </row>
    <row r="45" spans="1:5" x14ac:dyDescent="0.25">
      <c r="A45" s="68" t="s">
        <v>121</v>
      </c>
      <c r="E45" s="86"/>
    </row>
  </sheetData>
  <mergeCells count="3">
    <mergeCell ref="A1:E1"/>
    <mergeCell ref="A2:E2"/>
    <mergeCell ref="A3:E3"/>
  </mergeCells>
  <pageMargins left="0.7" right="0.7" top="0.31" bottom="0.3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Customer Ledgers</vt:lpstr>
      <vt:lpstr>Vendor Ledgers</vt:lpstr>
      <vt:lpstr>Income Stmnt</vt:lpstr>
      <vt:lpstr>Balance Sheet</vt:lpstr>
      <vt:lpstr>'Customer Ledgers'!Print_Titles</vt:lpstr>
      <vt:lpstr>'Income Stmnt'!Print_Titles</vt:lpstr>
      <vt:lpstr>'Vendor Ledgers'!Print_Titles</vt:lpstr>
    </vt:vector>
  </TitlesOfParts>
  <Company>Gordon Cooper Technology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kathyl</dc:creator>
  <cp:lastModifiedBy>Steven M. Cook</cp:lastModifiedBy>
  <cp:lastPrinted>2011-12-14T18:31:25Z</cp:lastPrinted>
  <dcterms:created xsi:type="dcterms:W3CDTF">2011-06-21T16:02:23Z</dcterms:created>
  <dcterms:modified xsi:type="dcterms:W3CDTF">2012-07-27T15:30:33Z</dcterms:modified>
</cp:coreProperties>
</file>